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885" windowHeight="3675" activeTab="0"/>
  </bookViews>
  <sheets>
    <sheet name="IS" sheetId="1" r:id="rId1"/>
    <sheet name="BS" sheetId="2" r:id="rId2"/>
    <sheet name="CASHFLOW" sheetId="3" r:id="rId3"/>
    <sheet name="Equity" sheetId="4" r:id="rId4"/>
    <sheet name="Notes" sheetId="5" r:id="rId5"/>
  </sheets>
  <externalReferences>
    <externalReference r:id="rId8"/>
  </externalReferences>
  <definedNames>
    <definedName name="_xlnm.Print_Titles" localSheetId="4">'Notes'!$1:$6</definedName>
  </definedNames>
  <calcPr fullCalcOnLoad="1"/>
</workbook>
</file>

<file path=xl/sharedStrings.xml><?xml version="1.0" encoding="utf-8"?>
<sst xmlns="http://schemas.openxmlformats.org/spreadsheetml/2006/main" count="298" uniqueCount="240">
  <si>
    <t>YTD</t>
  </si>
  <si>
    <t>(The figures have not been audited)</t>
  </si>
  <si>
    <t xml:space="preserve">Current </t>
  </si>
  <si>
    <t>RM'000</t>
  </si>
  <si>
    <t>Comparative</t>
  </si>
  <si>
    <t>Cumulative</t>
  </si>
  <si>
    <t>Revenue</t>
  </si>
  <si>
    <t>Taxation</t>
  </si>
  <si>
    <t>Finance Cost</t>
  </si>
  <si>
    <t>As At</t>
  </si>
  <si>
    <t>Property, Plant and Equipment</t>
  </si>
  <si>
    <t>Current Assets</t>
  </si>
  <si>
    <t>Current Liabilities</t>
  </si>
  <si>
    <t>Payables</t>
  </si>
  <si>
    <t>Net Current Assets</t>
  </si>
  <si>
    <t>Share Capital</t>
  </si>
  <si>
    <t>Reserves</t>
  </si>
  <si>
    <t>Note:</t>
  </si>
  <si>
    <t>CONDENSED CONSOLIDATED STATEMENT OF CHANGES IN EQUITY</t>
  </si>
  <si>
    <t>Share</t>
  </si>
  <si>
    <t>Capital</t>
  </si>
  <si>
    <t>Retained</t>
  </si>
  <si>
    <t>Profits</t>
  </si>
  <si>
    <t>Total</t>
  </si>
  <si>
    <t>Net profit for the period</t>
  </si>
  <si>
    <t>CONDENSED CONSOLIDATED CASH FLOW STATEMENT</t>
  </si>
  <si>
    <t>CASH FLOW FROM OPERATING ACTIVITIES</t>
  </si>
  <si>
    <t>Adjustment for:</t>
  </si>
  <si>
    <t>1.</t>
  </si>
  <si>
    <t>2.</t>
  </si>
  <si>
    <t>3.</t>
  </si>
  <si>
    <t>4.</t>
  </si>
  <si>
    <t>Valuation of Property, Plant and Equipment</t>
  </si>
  <si>
    <t>9.</t>
  </si>
  <si>
    <t>10.</t>
  </si>
  <si>
    <t>Subsequent Events</t>
  </si>
  <si>
    <t>11.</t>
  </si>
  <si>
    <t>12.</t>
  </si>
  <si>
    <t>13.</t>
  </si>
  <si>
    <t>Review Of Performance</t>
  </si>
  <si>
    <t>14.</t>
  </si>
  <si>
    <t>15.</t>
  </si>
  <si>
    <t>Commentary Of Prospects</t>
  </si>
  <si>
    <t>16.</t>
  </si>
  <si>
    <t>Accounting Policies and Methods Of Computation</t>
  </si>
  <si>
    <t>Audit Report</t>
  </si>
  <si>
    <t>Seasonality or Cyclicality</t>
  </si>
  <si>
    <t>Unusual Items</t>
  </si>
  <si>
    <t>5.</t>
  </si>
  <si>
    <t>6.</t>
  </si>
  <si>
    <t>Debts and Equity Securities</t>
  </si>
  <si>
    <t>7.</t>
  </si>
  <si>
    <t>8.</t>
  </si>
  <si>
    <t>Segmental Reporting</t>
  </si>
  <si>
    <t>17.</t>
  </si>
  <si>
    <t>18.</t>
  </si>
  <si>
    <t>19.</t>
  </si>
  <si>
    <t>Purchase or Disposal of Quoted Securities</t>
  </si>
  <si>
    <t>20.</t>
  </si>
  <si>
    <t>21.</t>
  </si>
  <si>
    <t>Group Borrowings and Debt Securities</t>
  </si>
  <si>
    <t>22.</t>
  </si>
  <si>
    <t>Off Balance Sheet Financial Instruments</t>
  </si>
  <si>
    <t>23.</t>
  </si>
  <si>
    <t>Material Litigation</t>
  </si>
  <si>
    <t>24.</t>
  </si>
  <si>
    <t>Geographical segments</t>
  </si>
  <si>
    <t>Malaysia</t>
  </si>
  <si>
    <t>SELECTED EXPLANATORY NOTES</t>
  </si>
  <si>
    <t xml:space="preserve">              </t>
  </si>
  <si>
    <t>The operations of the Group are not subject to any seasonality or cyclicality factors.</t>
  </si>
  <si>
    <t>Basic Earnings Per Share (sen)</t>
  </si>
  <si>
    <t>Exchange reserve</t>
  </si>
  <si>
    <t>Change In The Composition of The Group</t>
  </si>
  <si>
    <t>Profit Forecast</t>
  </si>
  <si>
    <t>Unquoted Investments / Properties</t>
  </si>
  <si>
    <t xml:space="preserve">   shares in issue ('000)</t>
  </si>
  <si>
    <t>Weighted average number of ordinary</t>
  </si>
  <si>
    <t>Basic Earnings Per Share</t>
  </si>
  <si>
    <t>The basic earnings per share for the quarter and cumulative year to date are computed as follow:</t>
  </si>
  <si>
    <t>Distributable</t>
  </si>
  <si>
    <t>Dividends Paid Or Proposed</t>
  </si>
  <si>
    <t xml:space="preserve">PALETTE MULTIMEDIA BERHAD </t>
  </si>
  <si>
    <t>(Company No.: 420056-K)</t>
  </si>
  <si>
    <t>Intangible Assets</t>
  </si>
  <si>
    <t>Inventories</t>
  </si>
  <si>
    <t>Cash and Cash Equivalents</t>
  </si>
  <si>
    <t>Long Term Liabilities</t>
  </si>
  <si>
    <t>Minority Interest</t>
  </si>
  <si>
    <t>EPS - Basic (sen)</t>
  </si>
  <si>
    <t xml:space="preserve">       - Diluted (sen)</t>
  </si>
  <si>
    <t xml:space="preserve">Indonesia </t>
  </si>
  <si>
    <t>Elimination</t>
  </si>
  <si>
    <t>Consolidated</t>
  </si>
  <si>
    <t>Inter-Segment Sales</t>
  </si>
  <si>
    <t>Total Revenue</t>
  </si>
  <si>
    <t>REVENUE</t>
  </si>
  <si>
    <t>Interest Expense</t>
  </si>
  <si>
    <t>Interest Income</t>
  </si>
  <si>
    <t>Changes In Contingent Liabilities &amp; Assets</t>
  </si>
  <si>
    <t>Secured</t>
  </si>
  <si>
    <t>Unsecured</t>
  </si>
  <si>
    <t>Short Term</t>
  </si>
  <si>
    <t>Long Term</t>
  </si>
  <si>
    <t>RM '000</t>
  </si>
  <si>
    <t>Changes In Estimates Of Amount Reported Previously Affecting Current Interim Period</t>
  </si>
  <si>
    <t>-</t>
  </si>
  <si>
    <t>During the quarter under review, there were no unusual items affecting assets, liabilities, equity, net income, or cash flows of the Group.</t>
  </si>
  <si>
    <t>Dividends were neither paid nor proposed during the current interim period.</t>
  </si>
  <si>
    <t>There are no material contingent liabilities as at the date of this report.</t>
  </si>
  <si>
    <t>Material Change In the Profit Before Taxation Compared To The Results of Immmediate Preceding Quarter</t>
  </si>
  <si>
    <t>There were no purchase or sales of unquoted investments or properties during the current interim period under review.</t>
  </si>
  <si>
    <t>There were no off balance sheet financial instruments as at the date of this report.</t>
  </si>
  <si>
    <t>There were no issuances, cancellations, repurchases, resale and repayments of debt and equity securities.</t>
  </si>
  <si>
    <t>Depreciation</t>
  </si>
  <si>
    <t>Amortisation of development cost</t>
  </si>
  <si>
    <t>Interest expenses</t>
  </si>
  <si>
    <t>Interest paid</t>
  </si>
  <si>
    <t>Development cost paid</t>
  </si>
  <si>
    <t>CASH FLOW FROM INVESTING ACTIVITIES</t>
  </si>
  <si>
    <t>Purchase of property, plant &amp; equipment</t>
  </si>
  <si>
    <t>CASH FLOW FROM FINANCING  ACTIVITIES</t>
  </si>
  <si>
    <t>Repayment of term loan</t>
  </si>
  <si>
    <t xml:space="preserve">CASH AND CASH EQUIVALENTS AT 1 JANUARY </t>
  </si>
  <si>
    <t>There were no purchase or disposal of quoted securities during the current interim period under review.</t>
  </si>
  <si>
    <t>At 1 January 2006</t>
  </si>
  <si>
    <t>Operating Loss</t>
  </si>
  <si>
    <t>Additional Informations As Per Mesdaq Market Listing Requirement</t>
  </si>
  <si>
    <t>(Increase)/Decrease in receivables</t>
  </si>
  <si>
    <t>Increase/(Decrease) in payables</t>
  </si>
  <si>
    <t>Net Profit After Taxation &amp; Minority Interest (RM'000)</t>
  </si>
  <si>
    <t>Increase in  borrowings</t>
  </si>
  <si>
    <t>Operating profit before working capital changes</t>
  </si>
  <si>
    <t>Income generated from/(used in) operations</t>
  </si>
  <si>
    <t>NET INCREASE IN CASH AND CASH EQUIVALENTS</t>
  </si>
  <si>
    <t>Unrealised exchange loss</t>
  </si>
  <si>
    <t>The Group has not carried out any valuation on its property, plant &amp; equipment.</t>
  </si>
  <si>
    <t>Debtors</t>
  </si>
  <si>
    <t>Overdrafts and Short Term Borrowings</t>
  </si>
  <si>
    <t>Long Term Borrowings</t>
  </si>
  <si>
    <t>Gain on disposal of property plant &amp; equipment</t>
  </si>
  <si>
    <t>RESULTS</t>
  </si>
  <si>
    <t>Segment Results</t>
  </si>
  <si>
    <t>Unallotted Corporate Exp.</t>
  </si>
  <si>
    <t>There has been no change in the composition of the Group during the interim period under review.</t>
  </si>
  <si>
    <t>Profit/(loss) before taxation</t>
  </si>
  <si>
    <t>Decrease in inventories</t>
  </si>
  <si>
    <t>Net cash flow generated from/(used in) operating activities</t>
  </si>
  <si>
    <t xml:space="preserve">Minority </t>
  </si>
  <si>
    <t>Interest</t>
  </si>
  <si>
    <t>25.</t>
  </si>
  <si>
    <t>Profit or loss attributable to:-</t>
  </si>
  <si>
    <t>Minority interest</t>
  </si>
  <si>
    <t>Equity holders of the parent</t>
  </si>
  <si>
    <t>Ending</t>
  </si>
  <si>
    <t>Premiun</t>
  </si>
  <si>
    <t>Other</t>
  </si>
  <si>
    <t>|&lt;-- Non-Distributable --&gt;|</t>
  </si>
  <si>
    <t>Equity</t>
  </si>
  <si>
    <t>|&lt;----- Attributable to Equity Holders of the Parent ------&gt;|</t>
  </si>
  <si>
    <t>Total recognised income and expense for the period</t>
  </si>
  <si>
    <t>Cost of sales</t>
  </si>
  <si>
    <t>Gross (loss) / profit</t>
  </si>
  <si>
    <t>Other income</t>
  </si>
  <si>
    <t>Selling and distribution</t>
  </si>
  <si>
    <t>Administrative and general expenses</t>
  </si>
  <si>
    <t>N/A</t>
  </si>
  <si>
    <t>Comparatives</t>
  </si>
  <si>
    <t>Discontinued Operation</t>
  </si>
  <si>
    <t>There were no discontinued operations within the activities of the Group for the quarter under review.</t>
  </si>
  <si>
    <t>Capital Commitments</t>
  </si>
  <si>
    <t>26.</t>
  </si>
  <si>
    <t>27.</t>
  </si>
  <si>
    <t>28.</t>
  </si>
  <si>
    <t>Dividends Payable</t>
  </si>
  <si>
    <t>29.</t>
  </si>
  <si>
    <t>Auhorisation for Issue</t>
  </si>
  <si>
    <t>The interim financial report has been prepared in accordance with FRS 134 (formerly known as MASB 26-Interim Financial Reporting) and Appendix 7A of the Listing Requirements of Bursa Malaysia Securities Berhad for the MESDAQ Market.  The same accounting policies and methods of computation are followed in the interim financial statements as compared with the annual financial statements for the financial year ended 31 December 2005 other than adoption of the new FRS as mentioned in note 2.</t>
  </si>
  <si>
    <t>The comparative figures are not affected by the adoption of the FRSs.</t>
  </si>
  <si>
    <t>There are no changes in estimates of amount reported that will have a material effect in the current interim period other than those disclosed under note 2.</t>
  </si>
  <si>
    <t>There were no capital commitments for the purchase of any property, plant and equipment or any other expenses that were not accounted for in the financial statements of the quarter under review.</t>
  </si>
  <si>
    <t>There were no material events subsequent to the end of the reporting quarter that have not been reflected in the quarter under review.</t>
  </si>
  <si>
    <t>Moving ahead, the Group will continue its focus on R &amp; D and overseas sales and marketing effort.  The Group expects to see a continuous growth of wireless adoption in the ASEAN region, the Indian sub-continent and the Middle East countries over the next few years.</t>
  </si>
  <si>
    <t>There were no profit forecast announced in the current interim period and financial year to date under review, hence there was no comparison between actual and forecast results.</t>
  </si>
  <si>
    <t>Net (loss) / profit for the financial period</t>
  </si>
  <si>
    <t>(Loss) / Profit from operations</t>
  </si>
  <si>
    <t>(Loss) / Profit before taxation</t>
  </si>
  <si>
    <t>Qtr Ended</t>
  </si>
  <si>
    <t>The company currently has MSC Status and is in the process of renewing the second term of the pioneer status which is expected to be completed before the end of the current financial year, therefore there is no  taxation in the current interim period under review.  For its subsidiaries, no taxable profit is expected due to the losses made in prior years.</t>
  </si>
  <si>
    <t>Cumulative YTD</t>
  </si>
  <si>
    <t>Individual Quarter Ended</t>
  </si>
  <si>
    <t>Net Assets Per Share Attributable to Equity of Parent (Sen)</t>
  </si>
  <si>
    <t>CONDENSED CONSOLIDATED INCOME STATEMENT</t>
  </si>
  <si>
    <t>Total Equity</t>
  </si>
  <si>
    <t>Bad debt Written off</t>
  </si>
  <si>
    <t>Interest income</t>
  </si>
  <si>
    <t>Proceeds from disposal of fixed assets</t>
  </si>
  <si>
    <t>Diluted Earnings Per Share (Sen)</t>
  </si>
  <si>
    <t>The Condensed Consolidated Income Statements should be read in conjunction with the audited financial statements for the year ended 31 December 2006 and the accompanying explanatory notes attached to the interim financial statements.</t>
  </si>
  <si>
    <t>The Condensed Consolidated Balance Sheets should be read in conjunction with the audited financial statements for the year ended 31 December 2006 and the accompanying explanatory notes attached to the interim financial statements.</t>
  </si>
  <si>
    <t>The condensed consolidated cash flow statement should be read in conjunction with the audited financial statements for the year ended 31 December 2006 and the accompanying notes attached to the interim financial statements.</t>
  </si>
  <si>
    <t>At 1 January 2007</t>
  </si>
  <si>
    <t>The condensed consolidated statement of changes in equity should be read in conjunction with the audited financial statements for the year ended 31 December 2006 and the accompanying notes attached to the interim financial statements.</t>
  </si>
  <si>
    <t>31 December</t>
  </si>
  <si>
    <t>Other than qualification on the the foreign subsidiary on the appropriateness of preparing the financial statements on a going concern basis, the auditors' report of the Company's annual financial statements for the financial year ended 31 December 2006 was not subject to any other qualification.</t>
  </si>
  <si>
    <t>Profit Before Taxation</t>
  </si>
  <si>
    <t>The interim financial statements should be read in conjunction with the audited financial statements for the financial year ended 31 December 2006.  These explanatory notes attached to the interim financial statements provide an explanation of events and transactions that are significant to the understanding of the changes in the financial position and performance of the Group since the financial year ended 31 December 2006.</t>
  </si>
  <si>
    <t>Status of Corporate Proposal</t>
  </si>
  <si>
    <t>(a) Basic</t>
  </si>
  <si>
    <t>(b) Diluted</t>
  </si>
  <si>
    <t>The diluted earnings per share for the quarter and cumulative year to date are computed as follow:</t>
  </si>
  <si>
    <t>Effects of dilution:</t>
  </si>
  <si>
    <t xml:space="preserve">Adjusted weighted average number of </t>
  </si>
  <si>
    <t xml:space="preserve">   Share options ('000)</t>
  </si>
  <si>
    <t xml:space="preserve">   shares in issue and issuable ('000)</t>
  </si>
  <si>
    <t>Cash &amp; Cash Equivalent - Restricted</t>
  </si>
  <si>
    <t>The disputed amount has been reclassified as non-current asset in accordance to the accounting standard since it is restricted for use until the full judgement of the case is delivered. The Board is in the opinion that the outcome of the judgement will not have any material financial impact to the Group as the restricted cash &amp; cash equivalent will be used to set off the corresponding liabilities if any reflected in the trade payables under the current liabilities.</t>
  </si>
  <si>
    <t>CASH AND CASH EQUIVALENTS AT 30 JUNE</t>
  </si>
  <si>
    <t>Proceeds from issuance of ESOS</t>
  </si>
  <si>
    <t>Proceeds from private placement</t>
  </si>
  <si>
    <t>2 tranches of the Private Placement of up to 10% of The Issued and Paid Up Share Capital of The Company have been completed on 2 July 2007 and 11 July 2007 respectively.</t>
  </si>
  <si>
    <t>(1) Proposed Private Placement of up to 15% of The Issued and Paid Up Share Capital of The Company ("Proposed Private Placement")</t>
  </si>
  <si>
    <t>FOR THE YEAR ENDED 30 SEPTEMBER 2007</t>
  </si>
  <si>
    <t>30 Sep</t>
  </si>
  <si>
    <t>CONDENSED CONSOLIDATED BALANCE SHEET AT 30 SEPTEMBER 2007</t>
  </si>
  <si>
    <t>30 September</t>
  </si>
  <si>
    <t>30 SEPT 2007</t>
  </si>
  <si>
    <t>30 SEPT 2006</t>
  </si>
  <si>
    <t>Quarter ended 30 September 2007</t>
  </si>
  <si>
    <t>Quarter ended 30 September 2006</t>
  </si>
  <si>
    <t>9 Months</t>
  </si>
  <si>
    <t>The balance of cash and cash equivalents at 30 September includes the amount of cash and cash equivalents that is restricted to be used, as shown in the interim Balance Sheet</t>
  </si>
  <si>
    <t>At 30 September 2007</t>
  </si>
  <si>
    <t>At 30 September 2006</t>
  </si>
  <si>
    <t>On the on-going litigation between the Company and Asustek Computer Inc and Bumiputra Commerce Bank Berhad registered under High Court suit no. D4-22-293-04, the Court has adjourned the case management of the above matter to 9th January 2008 in addition to the earlier announcements in previous quarters. There was no pending material litigation as at the date of this announcement other than that mentioned above.</t>
  </si>
  <si>
    <t>The Board of Directors does not recommend any interim dividends for the current quarter ended 30 September 2007.</t>
  </si>
  <si>
    <t xml:space="preserve">During the current quarter under review, the Group recorded a net profit attributable to equity holders of parent of RM0.49 million on the back of RM2.47 million revenue representing an decrease as compared to a net profit attributable to equity holders of parent of RM1.37 million in the comparative quarter of the preceding year. </t>
  </si>
  <si>
    <t>The Group recorded a profit before tax of RM0.49 million in the current quarter as compared to a net profit before tax of RM0.19 million in the immediate preceding quarter. This representing an increase of approximately 158% as compared to preceding quarter due to higher revenue recorded.</t>
  </si>
  <si>
    <t>Group Borrowings denominated in Ringgit Malaysia as at 30 September 2007 are as follows:-</t>
  </si>
  <si>
    <t>The interim financial statemens were authorised for issue by the Board of Directors in accordance with a resolution of the directors on 30 November 2007.</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</si>
</sst>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409]dddd\,\ mmmm\ dd\,\ yyyy"/>
    <numFmt numFmtId="188" formatCode="[$-409]d\-mmm\-yy;@"/>
    <numFmt numFmtId="189" formatCode="&quot;Yes&quot;;&quot;Yes&quot;;&quot;No&quot;"/>
    <numFmt numFmtId="190" formatCode="&quot;True&quot;;&quot;True&quot;;&quot;False&quot;"/>
    <numFmt numFmtId="191" formatCode="&quot;On&quot;;&quot;On&quot;;&quot;Off&quot;"/>
    <numFmt numFmtId="192" formatCode="[$€-2]\ #,##0.00_);[Red]\([$€-2]\ #,##0.00\)"/>
  </numFmts>
  <fonts count="10">
    <font>
      <sz val="10"/>
      <name val="Arial"/>
      <family val="0"/>
    </font>
    <font>
      <b/>
      <sz val="10"/>
      <name val="Arial"/>
      <family val="2"/>
    </font>
    <font>
      <sz val="8"/>
      <name val="Arial"/>
      <family val="0"/>
    </font>
    <font>
      <b/>
      <sz val="8"/>
      <name val="Arial"/>
      <family val="2"/>
    </font>
    <font>
      <b/>
      <i/>
      <sz val="10"/>
      <name val="Arial"/>
      <family val="2"/>
    </font>
    <font>
      <u val="single"/>
      <sz val="10"/>
      <color indexed="12"/>
      <name val="Arial"/>
      <family val="0"/>
    </font>
    <font>
      <u val="single"/>
      <sz val="10"/>
      <color indexed="36"/>
      <name val="Arial"/>
      <family val="0"/>
    </font>
    <font>
      <b/>
      <u val="single"/>
      <sz val="10"/>
      <name val="Arial"/>
      <family val="2"/>
    </font>
    <font>
      <i/>
      <sz val="10"/>
      <name val="Arial"/>
      <family val="2"/>
    </font>
    <font>
      <b/>
      <sz val="9"/>
      <name val="Verdana"/>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179" fontId="0" fillId="0" borderId="0" xfId="15" applyNumberFormat="1" applyAlignment="1">
      <alignment/>
    </xf>
    <xf numFmtId="179" fontId="0" fillId="0" borderId="0" xfId="15" applyNumberFormat="1" applyAlignment="1">
      <alignment horizontal="center"/>
    </xf>
    <xf numFmtId="179" fontId="0" fillId="0" borderId="0" xfId="15" applyNumberFormat="1" applyFont="1" applyAlignment="1">
      <alignment/>
    </xf>
    <xf numFmtId="179" fontId="0" fillId="0" borderId="0" xfId="15" applyNumberFormat="1" applyBorder="1" applyAlignment="1">
      <alignment/>
    </xf>
    <xf numFmtId="179" fontId="0" fillId="0" borderId="0" xfId="15" applyNumberFormat="1" applyFont="1" applyBorder="1" applyAlignment="1">
      <alignment/>
    </xf>
    <xf numFmtId="179" fontId="1" fillId="0" borderId="0" xfId="15" applyNumberFormat="1" applyFont="1" applyAlignment="1">
      <alignment/>
    </xf>
    <xf numFmtId="0" fontId="0" fillId="0" borderId="0" xfId="0" applyFont="1" applyAlignment="1">
      <alignment/>
    </xf>
    <xf numFmtId="179" fontId="0" fillId="0" borderId="0" xfId="15" applyNumberFormat="1" applyFont="1" applyAlignment="1">
      <alignment horizontal="center"/>
    </xf>
    <xf numFmtId="0" fontId="0" fillId="0" borderId="0" xfId="0" applyFont="1" applyAlignment="1">
      <alignment/>
    </xf>
    <xf numFmtId="179" fontId="0" fillId="0" borderId="0" xfId="15" applyNumberFormat="1" applyFill="1" applyAlignment="1">
      <alignment/>
    </xf>
    <xf numFmtId="9" fontId="0" fillId="0" borderId="0" xfId="21" applyAlignment="1">
      <alignment/>
    </xf>
    <xf numFmtId="0" fontId="1" fillId="0" borderId="0" xfId="0" applyFont="1" applyAlignment="1">
      <alignment/>
    </xf>
    <xf numFmtId="179" fontId="1" fillId="0" borderId="0" xfId="15" applyNumberFormat="1" applyFont="1" applyFill="1" applyAlignment="1">
      <alignment horizontal="center"/>
    </xf>
    <xf numFmtId="179" fontId="1" fillId="0" borderId="0" xfId="15" applyNumberFormat="1" applyFont="1" applyFill="1" applyAlignment="1" quotePrefix="1">
      <alignment horizontal="center"/>
    </xf>
    <xf numFmtId="0" fontId="1" fillId="0" borderId="0" xfId="0" applyFont="1" applyFill="1" applyAlignment="1">
      <alignment horizontal="left"/>
    </xf>
    <xf numFmtId="0" fontId="0" fillId="0" borderId="0" xfId="0" applyFill="1" applyAlignment="1">
      <alignment/>
    </xf>
    <xf numFmtId="0" fontId="0" fillId="0" borderId="0" xfId="0" applyFont="1" applyFill="1" applyAlignment="1">
      <alignment horizontal="left"/>
    </xf>
    <xf numFmtId="0" fontId="3" fillId="0" borderId="0" xfId="0" applyFont="1" applyFill="1" applyAlignment="1">
      <alignment horizontal="left"/>
    </xf>
    <xf numFmtId="0" fontId="1" fillId="0" borderId="0" xfId="0" applyFont="1" applyFill="1" applyAlignment="1" quotePrefix="1">
      <alignment horizontal="left"/>
    </xf>
    <xf numFmtId="0" fontId="1" fillId="0" borderId="0" xfId="0" applyFont="1" applyFill="1" applyAlignment="1">
      <alignment/>
    </xf>
    <xf numFmtId="179" fontId="0" fillId="0" borderId="0" xfId="0" applyNumberFormat="1" applyFill="1" applyAlignment="1">
      <alignment/>
    </xf>
    <xf numFmtId="9" fontId="0" fillId="0" borderId="0" xfId="21" applyFill="1" applyAlignment="1">
      <alignment horizontal="left"/>
    </xf>
    <xf numFmtId="0" fontId="0" fillId="0" borderId="0" xfId="0" applyFont="1" applyFill="1" applyAlignment="1">
      <alignment/>
    </xf>
    <xf numFmtId="43" fontId="0" fillId="0" borderId="0" xfId="0" applyNumberFormat="1" applyFill="1" applyBorder="1" applyAlignment="1">
      <alignment horizontal="center"/>
    </xf>
    <xf numFmtId="0" fontId="4" fillId="0" borderId="0" xfId="0" applyFont="1" applyFill="1" applyAlignment="1">
      <alignment horizontal="left"/>
    </xf>
    <xf numFmtId="15" fontId="4" fillId="0" borderId="0" xfId="0" applyNumberFormat="1" applyFont="1" applyFill="1" applyAlignment="1" quotePrefix="1">
      <alignment horizontal="left"/>
    </xf>
    <xf numFmtId="0" fontId="0" fillId="0" borderId="0" xfId="0" applyFill="1" applyAlignment="1">
      <alignment horizontal="center"/>
    </xf>
    <xf numFmtId="0" fontId="0" fillId="0" borderId="0" xfId="0" applyAlignment="1" quotePrefix="1">
      <alignment/>
    </xf>
    <xf numFmtId="43" fontId="0" fillId="0" borderId="0" xfId="0" applyNumberFormat="1" applyFill="1" applyAlignment="1">
      <alignment/>
    </xf>
    <xf numFmtId="179" fontId="0" fillId="0" borderId="0" xfId="15" applyNumberFormat="1" applyFill="1" applyAlignment="1">
      <alignment horizontal="center"/>
    </xf>
    <xf numFmtId="179" fontId="0" fillId="0" borderId="0" xfId="15" applyNumberFormat="1" applyFill="1" applyBorder="1" applyAlignment="1">
      <alignment horizontal="center"/>
    </xf>
    <xf numFmtId="0" fontId="7" fillId="0" borderId="0" xfId="0" applyFont="1" applyAlignment="1">
      <alignment/>
    </xf>
    <xf numFmtId="179" fontId="0" fillId="0" borderId="1" xfId="15" applyNumberFormat="1" applyFill="1" applyBorder="1" applyAlignment="1">
      <alignment horizontal="center"/>
    </xf>
    <xf numFmtId="38" fontId="0" fillId="0" borderId="0" xfId="15" applyNumberFormat="1" applyAlignment="1">
      <alignment/>
    </xf>
    <xf numFmtId="38" fontId="0" fillId="0" borderId="0" xfId="15" applyNumberFormat="1" applyFont="1" applyAlignment="1">
      <alignment/>
    </xf>
    <xf numFmtId="38" fontId="0" fillId="0" borderId="2" xfId="15" applyNumberFormat="1" applyBorder="1" applyAlignment="1">
      <alignment/>
    </xf>
    <xf numFmtId="38" fontId="0" fillId="0" borderId="0" xfId="15" applyNumberFormat="1" applyBorder="1" applyAlignment="1">
      <alignment/>
    </xf>
    <xf numFmtId="38" fontId="0" fillId="0" borderId="0" xfId="0" applyNumberFormat="1" applyAlignment="1">
      <alignment/>
    </xf>
    <xf numFmtId="38" fontId="0" fillId="0" borderId="0" xfId="0" applyNumberFormat="1" applyFill="1" applyAlignment="1">
      <alignment horizontal="center"/>
    </xf>
    <xf numFmtId="38" fontId="0" fillId="0" borderId="0" xfId="0" applyNumberFormat="1" applyAlignment="1">
      <alignment/>
    </xf>
    <xf numFmtId="38" fontId="0" fillId="0" borderId="0" xfId="15" applyNumberFormat="1" applyAlignment="1">
      <alignment/>
    </xf>
    <xf numFmtId="38" fontId="0" fillId="0" borderId="3" xfId="15" applyNumberFormat="1" applyBorder="1" applyAlignment="1">
      <alignment/>
    </xf>
    <xf numFmtId="38" fontId="0" fillId="0" borderId="0" xfId="15" applyNumberFormat="1" applyFill="1" applyAlignment="1">
      <alignment/>
    </xf>
    <xf numFmtId="38" fontId="0" fillId="0" borderId="2" xfId="15" applyNumberFormat="1" applyBorder="1" applyAlignment="1">
      <alignment/>
    </xf>
    <xf numFmtId="43" fontId="0" fillId="0" borderId="0" xfId="15" applyAlignment="1">
      <alignment/>
    </xf>
    <xf numFmtId="43" fontId="0" fillId="0" borderId="0" xfId="15" applyFill="1" applyAlignment="1">
      <alignment horizontal="center"/>
    </xf>
    <xf numFmtId="38" fontId="0" fillId="0" borderId="0" xfId="15" applyNumberFormat="1" applyAlignment="1">
      <alignment horizontal="right"/>
    </xf>
    <xf numFmtId="38" fontId="0" fillId="0" borderId="0" xfId="15" applyNumberFormat="1" applyFill="1" applyAlignment="1">
      <alignment horizontal="right"/>
    </xf>
    <xf numFmtId="38" fontId="0" fillId="0" borderId="0" xfId="15" applyNumberFormat="1" applyBorder="1" applyAlignment="1">
      <alignment horizontal="right"/>
    </xf>
    <xf numFmtId="38" fontId="0" fillId="0" borderId="0" xfId="15" applyNumberFormat="1" applyFill="1" applyBorder="1" applyAlignment="1">
      <alignment horizontal="right"/>
    </xf>
    <xf numFmtId="38" fontId="0" fillId="0" borderId="0" xfId="0" applyNumberFormat="1" applyAlignment="1">
      <alignment horizontal="right"/>
    </xf>
    <xf numFmtId="38" fontId="0" fillId="0" borderId="3" xfId="15" applyNumberFormat="1" applyBorder="1" applyAlignment="1">
      <alignment horizontal="right"/>
    </xf>
    <xf numFmtId="38" fontId="0" fillId="0" borderId="3" xfId="15" applyNumberFormat="1" applyFill="1" applyBorder="1" applyAlignment="1">
      <alignment horizontal="right"/>
    </xf>
    <xf numFmtId="38" fontId="1" fillId="0" borderId="4" xfId="15" applyNumberFormat="1" applyFont="1" applyFill="1" applyBorder="1" applyAlignment="1">
      <alignment horizontal="right"/>
    </xf>
    <xf numFmtId="38" fontId="1" fillId="0" borderId="0" xfId="15" applyNumberFormat="1" applyFont="1" applyBorder="1" applyAlignment="1">
      <alignment horizontal="right"/>
    </xf>
    <xf numFmtId="38" fontId="1" fillId="0" borderId="2" xfId="15" applyNumberFormat="1" applyFont="1" applyFill="1" applyBorder="1" applyAlignment="1">
      <alignment horizontal="right"/>
    </xf>
    <xf numFmtId="38" fontId="1" fillId="0" borderId="0" xfId="15" applyNumberFormat="1" applyFont="1" applyAlignment="1">
      <alignment horizontal="right"/>
    </xf>
    <xf numFmtId="38" fontId="1" fillId="0" borderId="0" xfId="15" applyNumberFormat="1" applyFont="1" applyFill="1" applyAlignment="1">
      <alignment horizontal="right"/>
    </xf>
    <xf numFmtId="38" fontId="1" fillId="0" borderId="0" xfId="15" applyNumberFormat="1" applyFont="1" applyFill="1" applyBorder="1" applyAlignment="1">
      <alignment horizontal="right"/>
    </xf>
    <xf numFmtId="38" fontId="1" fillId="0" borderId="0" xfId="0" applyNumberFormat="1" applyFont="1" applyAlignment="1">
      <alignment horizontal="right"/>
    </xf>
    <xf numFmtId="0" fontId="1" fillId="0" borderId="0" xfId="0" applyFont="1" applyFill="1" applyAlignment="1">
      <alignment horizontal="center"/>
    </xf>
    <xf numFmtId="43" fontId="1" fillId="0" borderId="0" xfId="15" applyFont="1" applyFill="1" applyBorder="1" applyAlignment="1">
      <alignment/>
    </xf>
    <xf numFmtId="179" fontId="0" fillId="0" borderId="1" xfId="15" applyNumberFormat="1" applyFont="1" applyFill="1" applyBorder="1" applyAlignment="1">
      <alignment horizontal="center"/>
    </xf>
    <xf numFmtId="179" fontId="1" fillId="0" borderId="2" xfId="15" applyNumberFormat="1" applyFont="1" applyFill="1" applyBorder="1" applyAlignment="1">
      <alignment/>
    </xf>
    <xf numFmtId="188" fontId="1" fillId="0" borderId="0" xfId="0" applyNumberFormat="1" applyFont="1" applyFill="1" applyAlignment="1">
      <alignment horizontal="center"/>
    </xf>
    <xf numFmtId="188" fontId="1" fillId="0" borderId="0" xfId="0" applyNumberFormat="1" applyFont="1" applyFill="1" applyAlignment="1" quotePrefix="1">
      <alignment horizontal="center"/>
    </xf>
    <xf numFmtId="15" fontId="1" fillId="0" borderId="0" xfId="0" applyNumberFormat="1" applyFont="1" applyFill="1" applyAlignment="1" quotePrefix="1">
      <alignment horizontal="center"/>
    </xf>
    <xf numFmtId="0" fontId="1" fillId="0" borderId="0" xfId="0" applyFont="1" applyAlignment="1">
      <alignment horizontal="center"/>
    </xf>
    <xf numFmtId="16" fontId="1" fillId="0" borderId="0" xfId="0" applyNumberFormat="1" applyFont="1" applyAlignment="1" quotePrefix="1">
      <alignment horizontal="center"/>
    </xf>
    <xf numFmtId="16" fontId="1" fillId="0" borderId="0" xfId="0" applyNumberFormat="1" applyFont="1" applyFill="1" applyAlignment="1" quotePrefix="1">
      <alignment horizontal="center"/>
    </xf>
    <xf numFmtId="179" fontId="1" fillId="0" borderId="0" xfId="15" applyNumberFormat="1" applyFont="1" applyAlignment="1">
      <alignment horizontal="center"/>
    </xf>
    <xf numFmtId="0" fontId="7" fillId="0" borderId="0" xfId="0" applyFont="1" applyFill="1" applyAlignment="1">
      <alignment/>
    </xf>
    <xf numFmtId="179" fontId="1" fillId="0" borderId="2" xfId="15" applyNumberFormat="1" applyFont="1" applyFill="1" applyBorder="1" applyAlignment="1">
      <alignment horizontal="center"/>
    </xf>
    <xf numFmtId="179" fontId="0" fillId="0" borderId="0" xfId="15" applyNumberFormat="1" applyFont="1" applyFill="1" applyAlignment="1">
      <alignment horizontal="center"/>
    </xf>
    <xf numFmtId="179" fontId="1" fillId="0" borderId="2" xfId="15" applyNumberFormat="1" applyFont="1" applyFill="1" applyBorder="1" applyAlignment="1">
      <alignment/>
    </xf>
    <xf numFmtId="179" fontId="1" fillId="0" borderId="0" xfId="15" applyNumberFormat="1" applyFont="1" applyFill="1" applyBorder="1" applyAlignment="1">
      <alignment/>
    </xf>
    <xf numFmtId="179" fontId="1" fillId="0" borderId="0" xfId="15" applyNumberFormat="1" applyFont="1" applyFill="1" applyBorder="1" applyAlignment="1">
      <alignment horizontal="center"/>
    </xf>
    <xf numFmtId="38" fontId="0" fillId="0" borderId="0" xfId="15" applyNumberFormat="1" applyFont="1" applyFill="1" applyBorder="1" applyAlignment="1">
      <alignment horizontal="right"/>
    </xf>
    <xf numFmtId="38" fontId="0" fillId="0" borderId="0" xfId="15" applyNumberFormat="1" applyFont="1" applyBorder="1" applyAlignment="1">
      <alignment horizontal="right"/>
    </xf>
    <xf numFmtId="179" fontId="0" fillId="0" borderId="0" xfId="15" applyNumberFormat="1" applyFont="1" applyFill="1" applyAlignment="1">
      <alignment horizontal="center"/>
    </xf>
    <xf numFmtId="43" fontId="0" fillId="0" borderId="1" xfId="15" applyFill="1" applyBorder="1" applyAlignment="1">
      <alignment horizontal="center"/>
    </xf>
    <xf numFmtId="179" fontId="0" fillId="0" borderId="0" xfId="15" applyNumberFormat="1" applyFont="1" applyFill="1" applyAlignment="1">
      <alignment/>
    </xf>
    <xf numFmtId="38" fontId="0" fillId="0" borderId="0" xfId="15" applyNumberFormat="1" applyFont="1" applyFill="1" applyAlignment="1">
      <alignment/>
    </xf>
    <xf numFmtId="38" fontId="0" fillId="0" borderId="0" xfId="0" applyNumberFormat="1" applyFont="1" applyAlignment="1">
      <alignment/>
    </xf>
    <xf numFmtId="38" fontId="0" fillId="0" borderId="3" xfId="15" applyNumberFormat="1" applyFont="1" applyFill="1" applyBorder="1" applyAlignment="1">
      <alignment/>
    </xf>
    <xf numFmtId="38" fontId="0" fillId="0" borderId="3" xfId="0" applyNumberFormat="1" applyFont="1" applyBorder="1" applyAlignment="1">
      <alignment/>
    </xf>
    <xf numFmtId="38" fontId="0" fillId="0" borderId="0" xfId="15" applyNumberFormat="1" applyFont="1" applyFill="1" applyBorder="1" applyAlignment="1">
      <alignment/>
    </xf>
    <xf numFmtId="38" fontId="0" fillId="0" borderId="0" xfId="0" applyNumberFormat="1" applyFont="1" applyBorder="1" applyAlignment="1">
      <alignment/>
    </xf>
    <xf numFmtId="38" fontId="0" fillId="0" borderId="4" xfId="0" applyNumberFormat="1" applyFont="1" applyBorder="1" applyAlignment="1">
      <alignment/>
    </xf>
    <xf numFmtId="38" fontId="0" fillId="0" borderId="2" xfId="0" applyNumberFormat="1" applyFont="1" applyBorder="1" applyAlignment="1">
      <alignment/>
    </xf>
    <xf numFmtId="179" fontId="0" fillId="0" borderId="0" xfId="0" applyNumberFormat="1" applyFont="1" applyAlignment="1">
      <alignment/>
    </xf>
    <xf numFmtId="179" fontId="0" fillId="0" borderId="0" xfId="15" applyNumberFormat="1" applyFont="1" applyAlignment="1">
      <alignment/>
    </xf>
    <xf numFmtId="0" fontId="0" fillId="0" borderId="0" xfId="0" applyFont="1" applyFill="1" applyAlignment="1">
      <alignment/>
    </xf>
    <xf numFmtId="179" fontId="0" fillId="0" borderId="0" xfId="15" applyNumberFormat="1" applyFont="1" applyAlignment="1">
      <alignment wrapText="1"/>
    </xf>
    <xf numFmtId="38" fontId="0" fillId="0" borderId="2" xfId="15" applyNumberFormat="1" applyFill="1" applyBorder="1" applyAlignment="1">
      <alignment/>
    </xf>
    <xf numFmtId="38" fontId="0" fillId="0" borderId="0" xfId="15" applyNumberFormat="1" applyBorder="1" applyAlignment="1">
      <alignment/>
    </xf>
    <xf numFmtId="43" fontId="0" fillId="0" borderId="0" xfId="15" applyBorder="1" applyAlignment="1">
      <alignment horizontal="right"/>
    </xf>
    <xf numFmtId="4" fontId="0" fillId="0" borderId="0" xfId="15" applyNumberFormat="1" applyBorder="1" applyAlignment="1">
      <alignment horizontal="right"/>
    </xf>
    <xf numFmtId="179" fontId="1" fillId="0" borderId="0" xfId="15" applyNumberFormat="1" applyFont="1" applyAlignment="1">
      <alignment/>
    </xf>
    <xf numFmtId="0" fontId="0" fillId="0" borderId="0" xfId="0" applyAlignment="1">
      <alignment wrapText="1"/>
    </xf>
    <xf numFmtId="38" fontId="0" fillId="0" borderId="5" xfId="15" applyNumberFormat="1" applyBorder="1" applyAlignment="1">
      <alignment/>
    </xf>
    <xf numFmtId="38" fontId="0" fillId="0" borderId="6" xfId="15" applyNumberFormat="1" applyBorder="1" applyAlignment="1">
      <alignment/>
    </xf>
    <xf numFmtId="38" fontId="0" fillId="0" borderId="6" xfId="15" applyNumberFormat="1" applyFont="1" applyBorder="1" applyAlignment="1">
      <alignment/>
    </xf>
    <xf numFmtId="38" fontId="0" fillId="0" borderId="7" xfId="15" applyNumberFormat="1" applyBorder="1" applyAlignment="1">
      <alignment/>
    </xf>
    <xf numFmtId="38" fontId="0" fillId="0" borderId="8" xfId="15" applyNumberFormat="1" applyBorder="1" applyAlignment="1">
      <alignment/>
    </xf>
    <xf numFmtId="38" fontId="0" fillId="0" borderId="3" xfId="15" applyNumberFormat="1" applyBorder="1" applyAlignment="1">
      <alignment/>
    </xf>
    <xf numFmtId="38" fontId="0" fillId="0" borderId="3" xfId="15" applyNumberFormat="1" applyFont="1" applyBorder="1" applyAlignment="1">
      <alignment/>
    </xf>
    <xf numFmtId="38" fontId="0" fillId="0" borderId="9" xfId="15" applyNumberFormat="1" applyBorder="1" applyAlignment="1">
      <alignment/>
    </xf>
    <xf numFmtId="9" fontId="0" fillId="0" borderId="0" xfId="21" applyBorder="1" applyAlignment="1">
      <alignment/>
    </xf>
    <xf numFmtId="38" fontId="0" fillId="0" borderId="3" xfId="15" applyNumberFormat="1" applyFill="1" applyBorder="1" applyAlignment="1">
      <alignment/>
    </xf>
    <xf numFmtId="43" fontId="0" fillId="0" borderId="0" xfId="15" applyFont="1" applyBorder="1" applyAlignment="1">
      <alignment horizontal="right"/>
    </xf>
    <xf numFmtId="15" fontId="0" fillId="0" borderId="0" xfId="0" applyNumberFormat="1" applyFill="1" applyAlignment="1" quotePrefix="1">
      <alignment/>
    </xf>
    <xf numFmtId="0" fontId="9" fillId="0" borderId="0" xfId="0" applyFont="1" applyAlignment="1">
      <alignment vertical="center"/>
    </xf>
    <xf numFmtId="0" fontId="0" fillId="0" borderId="0" xfId="15" applyNumberFormat="1" applyAlignment="1">
      <alignment/>
    </xf>
    <xf numFmtId="0" fontId="0" fillId="0" borderId="0" xfId="15" applyNumberFormat="1" applyFont="1" applyAlignment="1">
      <alignment/>
    </xf>
    <xf numFmtId="0" fontId="0" fillId="0" borderId="0" xfId="15" applyNumberFormat="1" applyFont="1" applyAlignment="1">
      <alignment wrapText="1"/>
    </xf>
    <xf numFmtId="43" fontId="0" fillId="0" borderId="0" xfId="15" applyFill="1" applyBorder="1" applyAlignment="1">
      <alignment horizontal="center"/>
    </xf>
    <xf numFmtId="0" fontId="0" fillId="0" borderId="0" xfId="0" applyFill="1" applyAlignment="1">
      <alignment horizontal="justify" vertical="center" wrapText="1"/>
    </xf>
    <xf numFmtId="43" fontId="0" fillId="0" borderId="1" xfId="15" applyFont="1" applyFill="1" applyBorder="1" applyAlignment="1">
      <alignment horizontal="center"/>
    </xf>
    <xf numFmtId="0" fontId="0" fillId="0" borderId="0" xfId="0" applyFont="1" applyFill="1" applyAlignment="1">
      <alignment/>
    </xf>
    <xf numFmtId="179" fontId="0" fillId="0" borderId="0" xfId="15" applyNumberFormat="1" applyFont="1" applyFill="1" applyBorder="1" applyAlignment="1">
      <alignment horizontal="center"/>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179" fontId="0" fillId="0" borderId="13" xfId="15" applyNumberFormat="1" applyFill="1" applyBorder="1" applyAlignment="1">
      <alignment horizontal="center"/>
    </xf>
    <xf numFmtId="179" fontId="0" fillId="0" borderId="14" xfId="15" applyNumberFormat="1" applyFill="1" applyBorder="1" applyAlignment="1">
      <alignment horizontal="center"/>
    </xf>
    <xf numFmtId="43" fontId="0" fillId="0" borderId="13" xfId="15" applyFill="1" applyBorder="1" applyAlignment="1">
      <alignment horizontal="center"/>
    </xf>
    <xf numFmtId="43" fontId="0" fillId="0" borderId="14" xfId="15" applyFill="1" applyBorder="1" applyAlignment="1">
      <alignment horizontal="center"/>
    </xf>
    <xf numFmtId="43" fontId="0" fillId="0" borderId="15" xfId="15" applyFill="1" applyBorder="1" applyAlignment="1">
      <alignment horizontal="center"/>
    </xf>
    <xf numFmtId="43" fontId="0" fillId="0" borderId="16" xfId="15" applyFill="1" applyBorder="1" applyAlignment="1">
      <alignment horizontal="center"/>
    </xf>
    <xf numFmtId="43" fontId="0" fillId="0" borderId="0" xfId="15" applyFont="1" applyFill="1" applyBorder="1" applyAlignment="1">
      <alignment horizontal="right"/>
    </xf>
    <xf numFmtId="4" fontId="0" fillId="0" borderId="0" xfId="15" applyNumberFormat="1" applyFont="1" applyFill="1" applyBorder="1" applyAlignment="1">
      <alignment horizontal="right"/>
    </xf>
    <xf numFmtId="179" fontId="0" fillId="0" borderId="0" xfId="15" applyNumberFormat="1" applyFont="1" applyFill="1" applyAlignment="1">
      <alignment horizontal="center"/>
    </xf>
    <xf numFmtId="43" fontId="0" fillId="0" borderId="0" xfId="15" applyFont="1" applyAlignment="1">
      <alignment/>
    </xf>
    <xf numFmtId="0" fontId="9" fillId="0" borderId="0" xfId="0" applyFont="1" applyAlignment="1">
      <alignment horizontal="justify" vertical="center" wrapText="1"/>
    </xf>
    <xf numFmtId="0" fontId="0" fillId="0" borderId="0" xfId="0" applyFill="1" applyAlignment="1">
      <alignment horizontal="justify" vertical="center" wrapText="1"/>
    </xf>
    <xf numFmtId="0" fontId="7" fillId="0" borderId="0" xfId="0" applyFont="1" applyFill="1" applyAlignment="1">
      <alignment horizontal="left"/>
    </xf>
    <xf numFmtId="179" fontId="0" fillId="0" borderId="0" xfId="15" applyNumberFormat="1" applyFill="1" applyAlignment="1">
      <alignment horizontal="center"/>
    </xf>
    <xf numFmtId="0" fontId="7" fillId="0" borderId="0" xfId="0" applyFont="1" applyFill="1" applyAlignment="1">
      <alignment horizontal="center"/>
    </xf>
    <xf numFmtId="0" fontId="8" fillId="0" borderId="0" xfId="0" applyFont="1" applyFill="1" applyAlignment="1">
      <alignment horizontal="justify"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Local%20Settings\Temporary%20Internet%20Files\OLK9\Documents%20and%20Settings\Administrator\Local%20Settings\Temporary%20Internet%20Files\OLK9\Documents%20and%20Settings\chong\My%20Documents\Qtrly\2Q05\June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Equity"/>
      <sheetName val="Notes"/>
      <sheetName val="Cashflow"/>
    </sheetNames>
    <sheetDataSet>
      <sheetData sheetId="2">
        <row r="1">
          <cell r="A1" t="str">
            <v>PALETTE MULTIMEDIA BERHAD </v>
          </cell>
        </row>
        <row r="2">
          <cell r="A2" t="str">
            <v>(Company No.: 420056-K)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1"/>
  <sheetViews>
    <sheetView tabSelected="1" zoomScale="80" zoomScaleNormal="80" workbookViewId="0" topLeftCell="A1">
      <selection activeCell="F31" sqref="F31"/>
    </sheetView>
  </sheetViews>
  <sheetFormatPr defaultColWidth="9.140625" defaultRowHeight="12.75"/>
  <cols>
    <col min="1" max="1" width="37.8515625" style="0" customWidth="1"/>
    <col min="2" max="2" width="12.57421875" style="0" customWidth="1"/>
    <col min="3" max="3" width="1.7109375" style="0" customWidth="1"/>
    <col min="4" max="4" width="15.57421875" style="3" bestFit="1" customWidth="1"/>
    <col min="5" max="5" width="2.00390625" style="0" customWidth="1"/>
    <col min="6" max="6" width="12.28125" style="3" customWidth="1"/>
    <col min="7" max="7" width="2.00390625" style="0" customWidth="1"/>
    <col min="8" max="8" width="12.28125" style="3" customWidth="1"/>
  </cols>
  <sheetData>
    <row r="1" ht="12.75">
      <c r="A1" s="1" t="s">
        <v>82</v>
      </c>
    </row>
    <row r="2" ht="12.75">
      <c r="A2" s="2" t="s">
        <v>83</v>
      </c>
    </row>
    <row r="4" ht="12.75">
      <c r="A4" s="1" t="s">
        <v>192</v>
      </c>
    </row>
    <row r="5" ht="12.75">
      <c r="A5" s="1" t="s">
        <v>222</v>
      </c>
    </row>
    <row r="6" spans="1:2" ht="12.75">
      <c r="A6" s="1" t="s">
        <v>1</v>
      </c>
      <c r="B6" s="3"/>
    </row>
    <row r="7" spans="1:2" ht="12.75">
      <c r="A7" s="1"/>
      <c r="B7" s="3"/>
    </row>
    <row r="8" spans="1:8" ht="12.75">
      <c r="A8" s="1"/>
      <c r="B8" s="71">
        <v>2007</v>
      </c>
      <c r="C8" s="1"/>
      <c r="D8" s="71">
        <v>2006</v>
      </c>
      <c r="E8" s="1"/>
      <c r="F8" s="71">
        <f>B8</f>
        <v>2007</v>
      </c>
      <c r="G8" s="1"/>
      <c r="H8" s="71">
        <f>D8</f>
        <v>2006</v>
      </c>
    </row>
    <row r="9" spans="1:8" ht="12.75">
      <c r="A9" s="1"/>
      <c r="B9" s="71" t="s">
        <v>2</v>
      </c>
      <c r="C9" s="1"/>
      <c r="D9" s="71" t="s">
        <v>4</v>
      </c>
      <c r="E9" s="1"/>
      <c r="F9" s="71" t="s">
        <v>5</v>
      </c>
      <c r="G9" s="1"/>
      <c r="H9" s="71" t="s">
        <v>5</v>
      </c>
    </row>
    <row r="10" spans="1:8" ht="12.75">
      <c r="A10" s="1"/>
      <c r="B10" s="71" t="s">
        <v>187</v>
      </c>
      <c r="C10" s="1"/>
      <c r="D10" s="71" t="s">
        <v>187</v>
      </c>
      <c r="E10" s="1"/>
      <c r="F10" s="71" t="s">
        <v>0</v>
      </c>
      <c r="G10" s="1"/>
      <c r="H10" s="71" t="s">
        <v>0</v>
      </c>
    </row>
    <row r="11" spans="1:8" ht="12.75">
      <c r="A11" s="1"/>
      <c r="B11" s="72" t="s">
        <v>223</v>
      </c>
      <c r="C11" s="1"/>
      <c r="D11" s="72" t="str">
        <f>B11</f>
        <v>30 Sep</v>
      </c>
      <c r="E11" s="1"/>
      <c r="F11" s="72" t="str">
        <f>B11</f>
        <v>30 Sep</v>
      </c>
      <c r="G11" s="1"/>
      <c r="H11" s="72" t="str">
        <f>B11</f>
        <v>30 Sep</v>
      </c>
    </row>
    <row r="12" spans="1:10" ht="12.75">
      <c r="A12" s="1"/>
      <c r="B12" s="71" t="s">
        <v>3</v>
      </c>
      <c r="C12" s="1"/>
      <c r="D12" s="71" t="s">
        <v>3</v>
      </c>
      <c r="E12" s="1"/>
      <c r="F12" s="71" t="s">
        <v>3</v>
      </c>
      <c r="G12" s="1"/>
      <c r="H12" s="71" t="s">
        <v>3</v>
      </c>
      <c r="J12" s="31"/>
    </row>
    <row r="13" spans="2:8" ht="12.75">
      <c r="B13" s="43"/>
      <c r="C13" s="43"/>
      <c r="D13" s="43"/>
      <c r="E13" s="43"/>
      <c r="F13" s="43"/>
      <c r="G13" s="43"/>
      <c r="H13" s="43"/>
    </row>
    <row r="14" spans="1:12" s="4" customFormat="1" ht="12.75">
      <c r="A14" s="117" t="s">
        <v>6</v>
      </c>
      <c r="B14" s="46">
        <v>2472</v>
      </c>
      <c r="C14" s="44"/>
      <c r="D14" s="44">
        <v>5140</v>
      </c>
      <c r="E14" s="44"/>
      <c r="F14" s="46">
        <v>6748</v>
      </c>
      <c r="G14" s="44"/>
      <c r="H14" s="44">
        <v>15902</v>
      </c>
      <c r="L14" s="14"/>
    </row>
    <row r="15" spans="1:10" s="4" customFormat="1" ht="12.75">
      <c r="A15" s="117" t="s">
        <v>161</v>
      </c>
      <c r="B15" s="113">
        <v>-1533</v>
      </c>
      <c r="C15" s="44"/>
      <c r="D15" s="45">
        <v>-3257</v>
      </c>
      <c r="E15" s="44"/>
      <c r="F15" s="113">
        <v>-3885</v>
      </c>
      <c r="G15" s="44"/>
      <c r="H15" s="45">
        <v>-12745</v>
      </c>
      <c r="J15" s="6"/>
    </row>
    <row r="16" spans="1:10" s="4" customFormat="1" ht="12.75">
      <c r="A16" s="9" t="s">
        <v>162</v>
      </c>
      <c r="B16" s="99">
        <f>SUM(B14:B15)</f>
        <v>939</v>
      </c>
      <c r="C16" s="44"/>
      <c r="D16" s="99">
        <f>SUM(D14:D15)</f>
        <v>1883</v>
      </c>
      <c r="E16" s="44"/>
      <c r="F16" s="99">
        <f>SUM(F14:F15)</f>
        <v>2863</v>
      </c>
      <c r="G16" s="44"/>
      <c r="H16" s="99">
        <f>SUM(H14:H15)</f>
        <v>3157</v>
      </c>
      <c r="J16" s="6"/>
    </row>
    <row r="17" spans="1:10" s="4" customFormat="1" ht="12.75">
      <c r="A17" s="6"/>
      <c r="B17" s="112"/>
      <c r="C17" s="44"/>
      <c r="D17" s="112"/>
      <c r="E17" s="44"/>
      <c r="F17" s="112"/>
      <c r="G17" s="44"/>
      <c r="H17" s="112"/>
      <c r="J17" s="6"/>
    </row>
    <row r="18" spans="1:10" s="4" customFormat="1" ht="12.75">
      <c r="A18" s="118" t="s">
        <v>163</v>
      </c>
      <c r="B18" s="44">
        <v>13</v>
      </c>
      <c r="C18" s="44"/>
      <c r="D18" s="44">
        <v>6</v>
      </c>
      <c r="E18" s="44"/>
      <c r="F18" s="44">
        <v>27</v>
      </c>
      <c r="G18" s="44"/>
      <c r="H18" s="44">
        <v>9</v>
      </c>
      <c r="J18" s="6"/>
    </row>
    <row r="19" spans="1:8" s="4" customFormat="1" ht="12.75">
      <c r="A19" s="118" t="s">
        <v>164</v>
      </c>
      <c r="B19" s="44">
        <v>-102</v>
      </c>
      <c r="C19" s="44"/>
      <c r="D19" s="44">
        <v>-20</v>
      </c>
      <c r="E19" s="44"/>
      <c r="F19" s="44">
        <v>-159</v>
      </c>
      <c r="G19" s="44"/>
      <c r="H19" s="44">
        <v>-70</v>
      </c>
    </row>
    <row r="20" spans="1:8" s="4" customFormat="1" ht="12.75">
      <c r="A20" s="118" t="s">
        <v>165</v>
      </c>
      <c r="B20" s="45">
        <v>-337</v>
      </c>
      <c r="C20" s="44"/>
      <c r="D20" s="45">
        <v>-464</v>
      </c>
      <c r="E20" s="44"/>
      <c r="F20" s="45">
        <v>-1429</v>
      </c>
      <c r="G20" s="44"/>
      <c r="H20" s="45">
        <v>-1436</v>
      </c>
    </row>
    <row r="21" spans="1:12" s="4" customFormat="1" ht="12.75">
      <c r="A21" s="9" t="s">
        <v>185</v>
      </c>
      <c r="B21" s="44">
        <f>SUM(B16:B20)</f>
        <v>513</v>
      </c>
      <c r="C21" s="44"/>
      <c r="D21" s="44">
        <f>SUM(D16:D20)</f>
        <v>1405</v>
      </c>
      <c r="E21" s="44"/>
      <c r="F21" s="44">
        <f>SUM(F16:F20)</f>
        <v>1302</v>
      </c>
      <c r="G21" s="44"/>
      <c r="H21" s="44">
        <f>SUM(H16:H20)</f>
        <v>1660</v>
      </c>
      <c r="L21" s="14"/>
    </row>
    <row r="22" spans="1:12" s="4" customFormat="1" ht="12.75">
      <c r="A22" s="6"/>
      <c r="B22" s="44"/>
      <c r="C22" s="44"/>
      <c r="D22" s="44"/>
      <c r="E22" s="44"/>
      <c r="F22" s="44"/>
      <c r="G22" s="44"/>
      <c r="H22" s="44"/>
      <c r="L22" s="14"/>
    </row>
    <row r="23" spans="1:8" s="4" customFormat="1" ht="12.75">
      <c r="A23" s="118" t="s">
        <v>8</v>
      </c>
      <c r="B23" s="44">
        <v>-21</v>
      </c>
      <c r="C23" s="44"/>
      <c r="D23" s="44">
        <v>-38</v>
      </c>
      <c r="E23" s="44"/>
      <c r="F23" s="44">
        <v>-82</v>
      </c>
      <c r="G23" s="44"/>
      <c r="H23" s="44">
        <v>-112</v>
      </c>
    </row>
    <row r="24" spans="1:8" s="4" customFormat="1" ht="12.75">
      <c r="A24" s="9" t="s">
        <v>186</v>
      </c>
      <c r="B24" s="44">
        <f>+B21+B23</f>
        <v>492</v>
      </c>
      <c r="C24" s="44"/>
      <c r="D24" s="44">
        <f>SUM(D21+D23)</f>
        <v>1367</v>
      </c>
      <c r="E24" s="44"/>
      <c r="F24" s="44">
        <f>F21+F23</f>
        <v>1220</v>
      </c>
      <c r="G24" s="44"/>
      <c r="H24" s="44">
        <f>H21+H23</f>
        <v>1548</v>
      </c>
    </row>
    <row r="25" spans="1:8" s="4" customFormat="1" ht="12.75">
      <c r="A25" s="6"/>
      <c r="B25" s="44"/>
      <c r="C25" s="44"/>
      <c r="D25" s="44"/>
      <c r="E25" s="44"/>
      <c r="F25" s="44"/>
      <c r="G25" s="44"/>
      <c r="H25" s="44"/>
    </row>
    <row r="26" spans="1:8" s="4" customFormat="1" ht="12.75">
      <c r="A26" s="117" t="s">
        <v>7</v>
      </c>
      <c r="B26" s="46">
        <v>0</v>
      </c>
      <c r="C26" s="46"/>
      <c r="D26" s="46">
        <v>0</v>
      </c>
      <c r="E26" s="46"/>
      <c r="F26" s="46">
        <v>0</v>
      </c>
      <c r="G26" s="46"/>
      <c r="H26" s="46">
        <v>0</v>
      </c>
    </row>
    <row r="27" spans="1:8" s="4" customFormat="1" ht="13.5" thickBot="1">
      <c r="A27" s="9" t="s">
        <v>184</v>
      </c>
      <c r="B27" s="98">
        <f>+B24+B26</f>
        <v>492</v>
      </c>
      <c r="C27" s="46"/>
      <c r="D27" s="98">
        <f>+D24+D26</f>
        <v>1367</v>
      </c>
      <c r="E27" s="46"/>
      <c r="F27" s="98">
        <f>F24+F26</f>
        <v>1220</v>
      </c>
      <c r="G27" s="46"/>
      <c r="H27" s="98">
        <f>+H24+H26</f>
        <v>1548</v>
      </c>
    </row>
    <row r="28" spans="2:8" s="4" customFormat="1" ht="12.75">
      <c r="B28" s="46"/>
      <c r="C28" s="46"/>
      <c r="D28" s="46"/>
      <c r="E28" s="46"/>
      <c r="F28" s="46"/>
      <c r="G28" s="46"/>
      <c r="H28" s="46"/>
    </row>
    <row r="29" spans="1:8" s="4" customFormat="1" ht="12.75">
      <c r="A29" s="118" t="s">
        <v>151</v>
      </c>
      <c r="B29" s="46"/>
      <c r="C29" s="46"/>
      <c r="D29" s="46"/>
      <c r="E29" s="46"/>
      <c r="F29" s="46"/>
      <c r="G29" s="46"/>
      <c r="H29" s="46"/>
    </row>
    <row r="30" spans="1:10" s="4" customFormat="1" ht="12.75">
      <c r="A30" s="119" t="s">
        <v>152</v>
      </c>
      <c r="B30" s="46"/>
      <c r="C30" s="46"/>
      <c r="D30" s="46"/>
      <c r="E30" s="46"/>
      <c r="F30" s="46"/>
      <c r="G30" s="46"/>
      <c r="H30" s="46"/>
      <c r="J30" s="6"/>
    </row>
    <row r="31" spans="1:10" s="4" customFormat="1" ht="12.75">
      <c r="A31" s="119" t="s">
        <v>153</v>
      </c>
      <c r="B31" s="99">
        <f>+B27+B30</f>
        <v>492</v>
      </c>
      <c r="C31" s="99"/>
      <c r="D31" s="99">
        <f>+D27+D30</f>
        <v>1367</v>
      </c>
      <c r="E31" s="99"/>
      <c r="F31" s="99">
        <f>F27+F30</f>
        <v>1220</v>
      </c>
      <c r="G31" s="99"/>
      <c r="H31" s="99">
        <f>+H27+H30</f>
        <v>1548</v>
      </c>
      <c r="I31" s="7"/>
      <c r="J31" s="6"/>
    </row>
    <row r="32" spans="1:9" s="4" customFormat="1" ht="12.75">
      <c r="A32" s="97"/>
      <c r="B32" s="99"/>
      <c r="C32" s="99"/>
      <c r="D32" s="99"/>
      <c r="E32" s="99"/>
      <c r="F32" s="99"/>
      <c r="G32" s="99"/>
      <c r="H32" s="99"/>
      <c r="I32" s="7"/>
    </row>
    <row r="33" spans="2:8" s="4" customFormat="1" ht="13.5" thickBot="1">
      <c r="B33" s="47">
        <f>SUM(B30:B32)</f>
        <v>492</v>
      </c>
      <c r="C33" s="44"/>
      <c r="D33" s="47">
        <f>SUM(D30:D32)</f>
        <v>1367</v>
      </c>
      <c r="E33" s="44"/>
      <c r="F33" s="47">
        <f>SUM(F30:F32)</f>
        <v>1220</v>
      </c>
      <c r="G33" s="44"/>
      <c r="H33" s="47">
        <f>SUM(H30:H32)</f>
        <v>1548</v>
      </c>
    </row>
    <row r="34" spans="6:8" s="4" customFormat="1" ht="12.75">
      <c r="F34" s="5"/>
      <c r="H34" s="5"/>
    </row>
    <row r="35" spans="1:8" s="4" customFormat="1" ht="12.75">
      <c r="A35" s="118" t="s">
        <v>89</v>
      </c>
      <c r="B35" s="134">
        <f>(B31/290526.5)*100</f>
        <v>0.1693477187106856</v>
      </c>
      <c r="C35" s="135"/>
      <c r="D35" s="134">
        <f>+D31/(26400*4)*100</f>
        <v>1.2945075757575757</v>
      </c>
      <c r="E35" s="135"/>
      <c r="F35" s="134">
        <f>(F31/290526.5)*100</f>
        <v>0.4199272699736513</v>
      </c>
      <c r="G35" s="101"/>
      <c r="H35" s="100">
        <f>+H31/(26400*4)*100</f>
        <v>1.465909090909091</v>
      </c>
    </row>
    <row r="36" spans="1:10" s="4" customFormat="1" ht="12.75">
      <c r="A36" s="118" t="s">
        <v>90</v>
      </c>
      <c r="B36" s="134" t="s">
        <v>166</v>
      </c>
      <c r="C36" s="135"/>
      <c r="D36" s="134" t="s">
        <v>166</v>
      </c>
      <c r="E36" s="135"/>
      <c r="F36" s="134" t="s">
        <v>166</v>
      </c>
      <c r="G36" s="101"/>
      <c r="H36" s="114" t="s">
        <v>166</v>
      </c>
      <c r="J36" s="6"/>
    </row>
    <row r="37" spans="1:8" s="4" customFormat="1" ht="12.75">
      <c r="A37" s="6"/>
      <c r="B37" s="136"/>
      <c r="C37" s="85"/>
      <c r="D37" s="136"/>
      <c r="E37" s="85"/>
      <c r="F37" s="136"/>
      <c r="H37" s="11"/>
    </row>
    <row r="38" spans="2:8" s="4" customFormat="1" ht="12.75">
      <c r="B38" s="85"/>
      <c r="C38" s="85"/>
      <c r="D38" s="136"/>
      <c r="E38" s="85"/>
      <c r="F38" s="136"/>
      <c r="H38" s="5"/>
    </row>
    <row r="39" spans="1:8" s="4" customFormat="1" ht="12.75">
      <c r="A39" s="118" t="s">
        <v>17</v>
      </c>
      <c r="D39" s="5"/>
      <c r="F39" s="5"/>
      <c r="H39" s="5"/>
    </row>
    <row r="40" spans="1:8" s="4" customFormat="1" ht="44.25" customHeight="1">
      <c r="A40" s="138" t="s">
        <v>198</v>
      </c>
      <c r="B40" s="138"/>
      <c r="C40" s="138"/>
      <c r="D40" s="138"/>
      <c r="E40" s="138"/>
      <c r="F40" s="138"/>
      <c r="G40" s="138"/>
      <c r="H40" s="138"/>
    </row>
    <row r="41" spans="1:8" s="4" customFormat="1" ht="12.75">
      <c r="A41" s="9"/>
      <c r="D41" s="5"/>
      <c r="F41" s="5"/>
      <c r="H41" s="5"/>
    </row>
  </sheetData>
  <mergeCells count="1">
    <mergeCell ref="A40:H40"/>
  </mergeCells>
  <printOptions horizontalCentered="1"/>
  <pageMargins left="0.5" right="0.5" top="0.5" bottom="0.75" header="0.5" footer="0.5"/>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dimension ref="A1:D54"/>
  <sheetViews>
    <sheetView zoomScale="80" zoomScaleNormal="80" workbookViewId="0" topLeftCell="A1">
      <selection activeCell="D49" sqref="D49"/>
    </sheetView>
  </sheetViews>
  <sheetFormatPr defaultColWidth="9.140625" defaultRowHeight="12.75"/>
  <cols>
    <col min="1" max="1" width="54.57421875" style="0" customWidth="1"/>
    <col min="2" max="2" width="14.8515625" style="0" bestFit="1" customWidth="1"/>
    <col min="3" max="3" width="1.7109375" style="0" customWidth="1"/>
    <col min="4" max="4" width="14.28125" style="30" bestFit="1" customWidth="1"/>
  </cols>
  <sheetData>
    <row r="1" ht="12.75">
      <c r="A1" s="1" t="str">
        <f>+'IS'!A1</f>
        <v>PALETTE MULTIMEDIA BERHAD </v>
      </c>
    </row>
    <row r="2" ht="12.75">
      <c r="A2" s="2" t="str">
        <f>+'IS'!A2</f>
        <v>(Company No.: 420056-K)</v>
      </c>
    </row>
    <row r="4" ht="12.75">
      <c r="A4" s="1" t="s">
        <v>224</v>
      </c>
    </row>
    <row r="5" ht="12.75">
      <c r="A5" s="1" t="s">
        <v>1</v>
      </c>
    </row>
    <row r="6" ht="12.75">
      <c r="B6" s="3"/>
    </row>
    <row r="7" spans="2:4" ht="12.75">
      <c r="B7" s="71" t="s">
        <v>9</v>
      </c>
      <c r="C7" s="12"/>
      <c r="D7" s="64" t="s">
        <v>9</v>
      </c>
    </row>
    <row r="8" spans="2:4" ht="12.75">
      <c r="B8" s="72" t="s">
        <v>225</v>
      </c>
      <c r="D8" s="73" t="s">
        <v>203</v>
      </c>
    </row>
    <row r="9" spans="2:4" ht="12.75">
      <c r="B9" s="71">
        <v>2007</v>
      </c>
      <c r="D9" s="64">
        <v>2006</v>
      </c>
    </row>
    <row r="10" spans="2:4" ht="12.75">
      <c r="B10" s="71" t="s">
        <v>3</v>
      </c>
      <c r="D10" s="64" t="s">
        <v>3</v>
      </c>
    </row>
    <row r="11" spans="2:4" ht="12.75">
      <c r="B11" s="41"/>
      <c r="C11" s="41"/>
      <c r="D11" s="42"/>
    </row>
    <row r="12" spans="1:4" s="4" customFormat="1" ht="12.75">
      <c r="A12" s="1" t="s">
        <v>10</v>
      </c>
      <c r="B12" s="50">
        <v>254</v>
      </c>
      <c r="C12" s="50"/>
      <c r="D12" s="51">
        <v>179</v>
      </c>
    </row>
    <row r="13" spans="1:4" s="4" customFormat="1" ht="12.75">
      <c r="A13" s="9"/>
      <c r="B13" s="50"/>
      <c r="C13" s="50"/>
      <c r="D13" s="51"/>
    </row>
    <row r="14" spans="1:4" s="4" customFormat="1" ht="12.75">
      <c r="A14" s="1" t="s">
        <v>84</v>
      </c>
      <c r="B14" s="50">
        <v>20339</v>
      </c>
      <c r="C14" s="50"/>
      <c r="D14" s="51">
        <v>20032</v>
      </c>
    </row>
    <row r="15" spans="1:4" s="4" customFormat="1" ht="12.75">
      <c r="A15" s="9"/>
      <c r="B15" s="50"/>
      <c r="C15" s="50"/>
      <c r="D15" s="51"/>
    </row>
    <row r="16" spans="1:4" s="4" customFormat="1" ht="12.75">
      <c r="A16" s="1" t="s">
        <v>215</v>
      </c>
      <c r="B16" s="50">
        <v>12932</v>
      </c>
      <c r="C16" s="50"/>
      <c r="D16" s="51">
        <v>12945</v>
      </c>
    </row>
    <row r="17" spans="1:4" s="4" customFormat="1" ht="12.75">
      <c r="A17" s="9"/>
      <c r="B17" s="50"/>
      <c r="C17" s="50"/>
      <c r="D17" s="51"/>
    </row>
    <row r="18" spans="1:4" s="4" customFormat="1" ht="12.75">
      <c r="A18" s="1" t="s">
        <v>11</v>
      </c>
      <c r="B18" s="50"/>
      <c r="C18" s="50"/>
      <c r="D18" s="51"/>
    </row>
    <row r="19" spans="1:4" s="4" customFormat="1" ht="12.75">
      <c r="A19" s="10" t="s">
        <v>85</v>
      </c>
      <c r="B19" s="52">
        <v>3089</v>
      </c>
      <c r="C19" s="52"/>
      <c r="D19" s="53">
        <v>3115</v>
      </c>
    </row>
    <row r="20" spans="1:4" s="4" customFormat="1" ht="12.75">
      <c r="A20" s="10" t="s">
        <v>137</v>
      </c>
      <c r="B20" s="52">
        <v>11718</v>
      </c>
      <c r="C20" s="52"/>
      <c r="D20" s="53">
        <v>11379</v>
      </c>
    </row>
    <row r="21" spans="1:4" s="4" customFormat="1" ht="12.75">
      <c r="A21" s="10" t="s">
        <v>86</v>
      </c>
      <c r="B21" s="52">
        <v>2723</v>
      </c>
      <c r="C21" s="52"/>
      <c r="D21" s="53">
        <v>1237</v>
      </c>
    </row>
    <row r="22" spans="1:4" s="4" customFormat="1" ht="12.75">
      <c r="A22" s="8"/>
      <c r="B22" s="57">
        <f>SUM(B19:B21)</f>
        <v>17530</v>
      </c>
      <c r="C22" s="58"/>
      <c r="D22" s="57">
        <f>SUM(D19:D21)</f>
        <v>15731</v>
      </c>
    </row>
    <row r="23" spans="1:4" s="4" customFormat="1" ht="12.75">
      <c r="A23" s="8"/>
      <c r="B23" s="52"/>
      <c r="C23" s="52"/>
      <c r="D23" s="53"/>
    </row>
    <row r="24" spans="1:4" s="4" customFormat="1" ht="12.75">
      <c r="A24" s="1" t="s">
        <v>12</v>
      </c>
      <c r="B24" s="52"/>
      <c r="C24" s="52"/>
      <c r="D24" s="53"/>
    </row>
    <row r="25" spans="1:4" s="4" customFormat="1" ht="12.75">
      <c r="A25" s="10" t="s">
        <v>13</v>
      </c>
      <c r="B25" s="52">
        <v>16651</v>
      </c>
      <c r="C25" s="52"/>
      <c r="D25" s="53">
        <v>16129</v>
      </c>
    </row>
    <row r="26" spans="1:4" s="4" customFormat="1" ht="12.75">
      <c r="A26" s="10" t="s">
        <v>138</v>
      </c>
      <c r="B26" s="52">
        <v>1419</v>
      </c>
      <c r="C26" s="52"/>
      <c r="D26" s="53">
        <v>3791</v>
      </c>
    </row>
    <row r="27" spans="1:4" s="4" customFormat="1" ht="12.75">
      <c r="A27" s="10" t="s">
        <v>7</v>
      </c>
      <c r="B27" s="82">
        <v>1</v>
      </c>
      <c r="C27" s="52"/>
      <c r="D27" s="53">
        <v>1</v>
      </c>
    </row>
    <row r="28" spans="1:4" s="4" customFormat="1" ht="12.75">
      <c r="A28" s="7"/>
      <c r="B28" s="57">
        <f>+SUM(B25:B27)</f>
        <v>18071</v>
      </c>
      <c r="C28" s="58"/>
      <c r="D28" s="57">
        <f>SUM(D25:D27)</f>
        <v>19921</v>
      </c>
    </row>
    <row r="29" spans="2:4" s="4" customFormat="1" ht="12.75">
      <c r="B29" s="50"/>
      <c r="C29" s="50"/>
      <c r="D29" s="51"/>
    </row>
    <row r="30" spans="1:4" s="4" customFormat="1" ht="12.75">
      <c r="A30" s="1" t="s">
        <v>14</v>
      </c>
      <c r="B30" s="61">
        <f>B22-B28</f>
        <v>-541</v>
      </c>
      <c r="C30" s="60"/>
      <c r="D30" s="61">
        <f>D22-D28</f>
        <v>-4190</v>
      </c>
    </row>
    <row r="31" spans="2:4" s="4" customFormat="1" ht="12.75">
      <c r="B31" s="50"/>
      <c r="C31" s="50"/>
      <c r="D31" s="51"/>
    </row>
    <row r="32" spans="2:4" s="4" customFormat="1" ht="13.5" thickBot="1">
      <c r="B32" s="59">
        <f>B12+B14+B16+B30</f>
        <v>32984</v>
      </c>
      <c r="C32" s="60"/>
      <c r="D32" s="59">
        <f>D12+D14+D16+D30</f>
        <v>28966</v>
      </c>
    </row>
    <row r="33" spans="2:4" s="4" customFormat="1" ht="12.75">
      <c r="B33" s="50"/>
      <c r="C33" s="50"/>
      <c r="D33" s="51"/>
    </row>
    <row r="34" spans="1:4" ht="12.75">
      <c r="A34" s="1" t="s">
        <v>15</v>
      </c>
      <c r="B34" s="50">
        <v>29053</v>
      </c>
      <c r="C34" s="54"/>
      <c r="D34" s="51">
        <v>26400</v>
      </c>
    </row>
    <row r="35" spans="1:4" ht="12.75">
      <c r="A35" s="1" t="s">
        <v>16</v>
      </c>
      <c r="B35" s="55">
        <v>3732</v>
      </c>
      <c r="C35" s="54"/>
      <c r="D35" s="56">
        <v>2326</v>
      </c>
    </row>
    <row r="36" spans="1:4" ht="12.75">
      <c r="A36" s="1"/>
      <c r="B36" s="62">
        <f>+B34+B35</f>
        <v>32785</v>
      </c>
      <c r="C36" s="63"/>
      <c r="D36" s="62">
        <f>SUM(D34:D35)</f>
        <v>28726</v>
      </c>
    </row>
    <row r="37" spans="1:4" ht="12.75">
      <c r="A37" s="1"/>
      <c r="B37" s="52"/>
      <c r="C37" s="54"/>
      <c r="D37" s="53"/>
    </row>
    <row r="38" spans="1:4" ht="12.75">
      <c r="A38" s="1" t="s">
        <v>88</v>
      </c>
      <c r="B38" s="55">
        <v>21</v>
      </c>
      <c r="C38" s="54"/>
      <c r="D38" s="56">
        <v>21</v>
      </c>
    </row>
    <row r="39" spans="1:4" ht="12.75">
      <c r="A39" s="1" t="s">
        <v>193</v>
      </c>
      <c r="B39" s="58">
        <f>SUM(B36:B38)</f>
        <v>32806</v>
      </c>
      <c r="C39" s="63"/>
      <c r="D39" s="62">
        <f>SUM(D36:D38)</f>
        <v>28747</v>
      </c>
    </row>
    <row r="40" spans="1:4" ht="12.75">
      <c r="A40" s="1"/>
      <c r="B40" s="52"/>
      <c r="C40" s="54"/>
      <c r="D40" s="53"/>
    </row>
    <row r="41" spans="1:4" ht="12.75">
      <c r="A41" s="1"/>
      <c r="B41" s="52"/>
      <c r="C41" s="54"/>
      <c r="D41" s="53"/>
    </row>
    <row r="42" spans="1:4" ht="12.75">
      <c r="A42" s="1" t="s">
        <v>87</v>
      </c>
      <c r="B42" s="52"/>
      <c r="C42" s="54"/>
      <c r="D42" s="53"/>
    </row>
    <row r="43" spans="1:4" ht="12.75">
      <c r="A43" s="10" t="s">
        <v>139</v>
      </c>
      <c r="B43" s="52">
        <v>178</v>
      </c>
      <c r="C43" s="54"/>
      <c r="D43" s="53">
        <v>219</v>
      </c>
    </row>
    <row r="44" spans="1:4" ht="12.75">
      <c r="A44" s="10"/>
      <c r="B44" s="52"/>
      <c r="C44" s="54"/>
      <c r="D44" s="81"/>
    </row>
    <row r="45" spans="1:4" ht="12.75">
      <c r="A45" s="1"/>
      <c r="B45" s="52"/>
      <c r="C45" s="54"/>
      <c r="D45" s="53"/>
    </row>
    <row r="46" spans="1:4" ht="13.5" thickBot="1">
      <c r="A46" s="1"/>
      <c r="B46" s="59">
        <f>SUM(B39:B45)</f>
        <v>32984</v>
      </c>
      <c r="C46" s="63"/>
      <c r="D46" s="59">
        <f>SUM(D39:D45)</f>
        <v>28966</v>
      </c>
    </row>
    <row r="47" spans="2:4" ht="12.75">
      <c r="B47" s="48">
        <v>0</v>
      </c>
      <c r="C47" s="48"/>
      <c r="D47" s="49">
        <v>0</v>
      </c>
    </row>
    <row r="48" spans="2:4" ht="12.75">
      <c r="B48" s="48"/>
      <c r="C48" s="48"/>
      <c r="D48" s="49"/>
    </row>
    <row r="49" spans="1:4" ht="12.75">
      <c r="A49" t="s">
        <v>191</v>
      </c>
      <c r="B49" s="137">
        <f>(B36/290526.5)*100</f>
        <v>11.284684873841112</v>
      </c>
      <c r="C49" s="48"/>
      <c r="D49" s="48">
        <f>(D36/105600)*100</f>
        <v>27.202651515151516</v>
      </c>
    </row>
    <row r="50" spans="1:4" ht="12.75">
      <c r="A50" s="6" t="s">
        <v>69</v>
      </c>
      <c r="B50" s="41"/>
      <c r="C50" s="41"/>
      <c r="D50" s="49"/>
    </row>
    <row r="51" ht="12.75">
      <c r="A51" t="s">
        <v>17</v>
      </c>
    </row>
    <row r="52" spans="1:4" ht="45.75" customHeight="1">
      <c r="A52" s="138" t="s">
        <v>199</v>
      </c>
      <c r="B52" s="138"/>
      <c r="C52" s="138"/>
      <c r="D52" s="138"/>
    </row>
    <row r="53" ht="12.75">
      <c r="A53" s="9"/>
    </row>
    <row r="54" ht="12.75">
      <c r="A54" s="1"/>
    </row>
  </sheetData>
  <mergeCells count="1">
    <mergeCell ref="A52:D52"/>
  </mergeCells>
  <printOptions horizontalCentered="1"/>
  <pageMargins left="0.5" right="0.5" top="0.5" bottom="0.75"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F56"/>
  <sheetViews>
    <sheetView zoomScale="80" zoomScaleNormal="80" workbookViewId="0" topLeftCell="A4">
      <selection activeCell="D25" sqref="D25"/>
    </sheetView>
  </sheetViews>
  <sheetFormatPr defaultColWidth="9.140625" defaultRowHeight="12.75"/>
  <cols>
    <col min="1" max="1" width="4.421875" style="12" customWidth="1"/>
    <col min="2" max="2" width="3.421875" style="12" customWidth="1"/>
    <col min="3" max="3" width="48.421875" style="12" customWidth="1"/>
    <col min="4" max="4" width="16.28125" style="85" customWidth="1"/>
    <col min="5" max="5" width="3.421875" style="12" customWidth="1"/>
    <col min="6" max="6" width="15.7109375" style="12" customWidth="1"/>
    <col min="7" max="16384" width="9.140625" style="12" customWidth="1"/>
  </cols>
  <sheetData>
    <row r="1" ht="12.75">
      <c r="A1" s="15" t="str">
        <f>+'[1]Equity'!A1</f>
        <v>PALETTE MULTIMEDIA BERHAD </v>
      </c>
    </row>
    <row r="2" ht="12.75">
      <c r="A2" s="2" t="str">
        <f>+'[1]Equity'!A2</f>
        <v>(Company No.: 420056-K)</v>
      </c>
    </row>
    <row r="4" ht="12.75">
      <c r="A4" s="15" t="s">
        <v>25</v>
      </c>
    </row>
    <row r="5" ht="12.75">
      <c r="A5" s="1" t="s">
        <v>222</v>
      </c>
    </row>
    <row r="6" ht="12.75">
      <c r="A6" s="15" t="s">
        <v>1</v>
      </c>
    </row>
    <row r="8" spans="4:6" ht="12.75">
      <c r="D8" s="16" t="s">
        <v>230</v>
      </c>
      <c r="E8" s="16"/>
      <c r="F8" s="16" t="s">
        <v>230</v>
      </c>
    </row>
    <row r="9" spans="4:6" ht="12.75">
      <c r="D9" s="16" t="s">
        <v>154</v>
      </c>
      <c r="E9" s="16"/>
      <c r="F9" s="16" t="s">
        <v>154</v>
      </c>
    </row>
    <row r="10" spans="4:6" ht="12.75">
      <c r="D10" s="17" t="s">
        <v>226</v>
      </c>
      <c r="E10" s="17"/>
      <c r="F10" s="17" t="s">
        <v>227</v>
      </c>
    </row>
    <row r="11" spans="4:6" ht="12.75">
      <c r="D11" s="16" t="s">
        <v>3</v>
      </c>
      <c r="F11" s="16" t="s">
        <v>3</v>
      </c>
    </row>
    <row r="12" spans="1:6" ht="12.75">
      <c r="A12" s="15" t="s">
        <v>26</v>
      </c>
      <c r="D12" s="86"/>
      <c r="E12" s="87"/>
      <c r="F12" s="87"/>
    </row>
    <row r="13" spans="2:6" ht="12.75">
      <c r="B13" s="12" t="s">
        <v>145</v>
      </c>
      <c r="D13" s="86">
        <f>'IS'!F27</f>
        <v>1220</v>
      </c>
      <c r="E13" s="87"/>
      <c r="F13" s="87">
        <f>'IS'!H27</f>
        <v>1548</v>
      </c>
    </row>
    <row r="14" spans="2:6" ht="12.75">
      <c r="B14" s="12" t="s">
        <v>27</v>
      </c>
      <c r="D14" s="86"/>
      <c r="E14" s="87"/>
      <c r="F14" s="87"/>
    </row>
    <row r="15" spans="3:6" ht="12.75">
      <c r="C15" s="12" t="s">
        <v>114</v>
      </c>
      <c r="D15" s="86">
        <v>64</v>
      </c>
      <c r="E15" s="87"/>
      <c r="F15" s="87">
        <v>178</v>
      </c>
    </row>
    <row r="16" spans="3:6" ht="12.75">
      <c r="C16" s="12" t="s">
        <v>115</v>
      </c>
      <c r="D16" s="86">
        <v>56</v>
      </c>
      <c r="E16" s="87"/>
      <c r="F16" s="87">
        <v>56</v>
      </c>
    </row>
    <row r="17" spans="3:6" ht="12.75">
      <c r="C17" s="12" t="s">
        <v>194</v>
      </c>
      <c r="D17" s="86"/>
      <c r="E17" s="87"/>
      <c r="F17" s="87"/>
    </row>
    <row r="18" spans="3:6" ht="12.75">
      <c r="C18" s="12" t="s">
        <v>135</v>
      </c>
      <c r="D18" s="86"/>
      <c r="E18" s="87"/>
      <c r="F18" s="87">
        <v>21</v>
      </c>
    </row>
    <row r="19" spans="3:6" ht="12.75">
      <c r="C19" s="12" t="s">
        <v>140</v>
      </c>
      <c r="D19" s="86"/>
      <c r="E19" s="87"/>
      <c r="F19" s="87"/>
    </row>
    <row r="20" spans="3:6" ht="12.75">
      <c r="C20" s="12" t="s">
        <v>195</v>
      </c>
      <c r="D20" s="86">
        <v>-27</v>
      </c>
      <c r="E20" s="87"/>
      <c r="F20" s="87"/>
    </row>
    <row r="21" spans="3:6" ht="12.75">
      <c r="C21" s="12" t="s">
        <v>116</v>
      </c>
      <c r="D21" s="88">
        <v>150</v>
      </c>
      <c r="E21" s="87"/>
      <c r="F21" s="89">
        <v>217</v>
      </c>
    </row>
    <row r="22" spans="2:6" ht="12.75">
      <c r="B22" s="12" t="s">
        <v>132</v>
      </c>
      <c r="D22" s="87">
        <f>SUM(D13:D21)</f>
        <v>1463</v>
      </c>
      <c r="E22" s="87"/>
      <c r="F22" s="87">
        <f>SUM(F13:F21)</f>
        <v>2020</v>
      </c>
    </row>
    <row r="23" spans="3:6" ht="12.75">
      <c r="C23" s="12" t="s">
        <v>146</v>
      </c>
      <c r="D23" s="86">
        <v>26</v>
      </c>
      <c r="E23" s="87"/>
      <c r="F23" s="87">
        <v>244</v>
      </c>
    </row>
    <row r="24" spans="3:6" ht="12.75">
      <c r="C24" s="12" t="s">
        <v>128</v>
      </c>
      <c r="D24" s="86">
        <v>-326</v>
      </c>
      <c r="E24" s="87"/>
      <c r="F24" s="87">
        <v>-8596</v>
      </c>
    </row>
    <row r="25" spans="3:6" ht="12.75">
      <c r="C25" s="12" t="s">
        <v>129</v>
      </c>
      <c r="D25" s="86">
        <v>522</v>
      </c>
      <c r="E25" s="87"/>
      <c r="F25" s="87">
        <v>7244</v>
      </c>
    </row>
    <row r="26" spans="4:6" ht="12.75">
      <c r="D26" s="88"/>
      <c r="E26" s="87"/>
      <c r="F26" s="89"/>
    </row>
    <row r="27" spans="2:6" ht="12.75">
      <c r="B27" s="12" t="s">
        <v>133</v>
      </c>
      <c r="D27" s="87">
        <f>SUM(D22:D26)</f>
        <v>1685</v>
      </c>
      <c r="E27" s="87"/>
      <c r="F27" s="87">
        <f>SUM(F22:F26)</f>
        <v>912</v>
      </c>
    </row>
    <row r="28" spans="3:6" ht="12.75">
      <c r="C28" s="12" t="s">
        <v>117</v>
      </c>
      <c r="D28" s="86">
        <v>-150</v>
      </c>
      <c r="E28" s="87"/>
      <c r="F28" s="87">
        <v>-217</v>
      </c>
    </row>
    <row r="29" spans="3:6" ht="12.75">
      <c r="C29" s="12" t="s">
        <v>118</v>
      </c>
      <c r="D29" s="86">
        <v>-363</v>
      </c>
      <c r="E29" s="87"/>
      <c r="F29" s="87">
        <v>-392</v>
      </c>
    </row>
    <row r="30" spans="2:6" ht="12.75">
      <c r="B30" s="12" t="s">
        <v>147</v>
      </c>
      <c r="D30" s="92">
        <f>SUM(D27:D29)</f>
        <v>1172</v>
      </c>
      <c r="E30" s="87"/>
      <c r="F30" s="92">
        <f>SUM(F27:F29)</f>
        <v>303</v>
      </c>
    </row>
    <row r="31" spans="4:6" ht="12.75">
      <c r="D31" s="86"/>
      <c r="E31" s="87"/>
      <c r="F31" s="87"/>
    </row>
    <row r="32" spans="1:6" ht="12.75">
      <c r="A32" s="15" t="s">
        <v>119</v>
      </c>
      <c r="D32" s="86"/>
      <c r="E32" s="87"/>
      <c r="F32" s="87"/>
    </row>
    <row r="33" spans="1:6" ht="12.75">
      <c r="A33" s="15"/>
      <c r="B33" s="12" t="s">
        <v>120</v>
      </c>
      <c r="D33" s="86">
        <v>-139</v>
      </c>
      <c r="E33" s="87"/>
      <c r="F33" s="87"/>
    </row>
    <row r="34" spans="1:6" ht="12.75">
      <c r="A34" s="15"/>
      <c r="B34" s="12" t="s">
        <v>196</v>
      </c>
      <c r="D34" s="86"/>
      <c r="E34" s="87"/>
      <c r="F34" s="87"/>
    </row>
    <row r="35" spans="1:6" ht="12.75">
      <c r="A35" s="15"/>
      <c r="B35" s="12" t="s">
        <v>195</v>
      </c>
      <c r="D35" s="86">
        <v>27</v>
      </c>
      <c r="E35" s="87"/>
      <c r="F35" s="87"/>
    </row>
    <row r="36" spans="4:6" ht="12.75">
      <c r="D36" s="92">
        <f>SUM(D33:D35)</f>
        <v>-112</v>
      </c>
      <c r="E36" s="87"/>
      <c r="F36" s="92">
        <f>SUM(F33:F35)</f>
        <v>0</v>
      </c>
    </row>
    <row r="37" spans="4:6" ht="12.75">
      <c r="D37" s="90"/>
      <c r="E37" s="87"/>
      <c r="F37" s="91"/>
    </row>
    <row r="38" spans="1:6" ht="12.75">
      <c r="A38" s="15" t="s">
        <v>121</v>
      </c>
      <c r="D38" s="90"/>
      <c r="E38" s="87"/>
      <c r="F38" s="91"/>
    </row>
    <row r="39" spans="1:6" ht="12.75">
      <c r="A39" s="15"/>
      <c r="B39" s="12" t="s">
        <v>131</v>
      </c>
      <c r="D39" s="90">
        <v>-2372</v>
      </c>
      <c r="E39" s="87"/>
      <c r="F39" s="91">
        <v>-216</v>
      </c>
    </row>
    <row r="40" spans="1:6" ht="12.75">
      <c r="A40" s="15"/>
      <c r="B40" s="12" t="s">
        <v>218</v>
      </c>
      <c r="D40" s="90">
        <v>12</v>
      </c>
      <c r="E40" s="87"/>
      <c r="F40" s="91"/>
    </row>
    <row r="41" spans="1:6" ht="12.75">
      <c r="A41" s="15"/>
      <c r="B41" s="12" t="s">
        <v>219</v>
      </c>
      <c r="D41" s="90">
        <v>2814</v>
      </c>
      <c r="E41" s="87"/>
      <c r="F41" s="91"/>
    </row>
    <row r="42" spans="1:6" ht="12.75">
      <c r="A42" s="15"/>
      <c r="B42" s="12" t="s">
        <v>122</v>
      </c>
      <c r="D42" s="90">
        <v>-41</v>
      </c>
      <c r="E42" s="87"/>
      <c r="F42" s="91">
        <v>-56</v>
      </c>
    </row>
    <row r="43" spans="4:6" ht="12.75">
      <c r="D43" s="92">
        <f>SUM(D39:D42)</f>
        <v>413</v>
      </c>
      <c r="E43" s="87"/>
      <c r="F43" s="92">
        <f>SUM(F39:F42)</f>
        <v>-272</v>
      </c>
    </row>
    <row r="44" spans="4:6" ht="12.75">
      <c r="D44" s="86"/>
      <c r="E44" s="87"/>
      <c r="F44" s="87"/>
    </row>
    <row r="45" spans="1:6" ht="12.75">
      <c r="A45" s="15" t="s">
        <v>134</v>
      </c>
      <c r="D45" s="87">
        <f>D30+D36+D43</f>
        <v>1473</v>
      </c>
      <c r="E45" s="87"/>
      <c r="F45" s="87">
        <f>F30+F36+F43</f>
        <v>31</v>
      </c>
    </row>
    <row r="46" spans="1:6" ht="12.75">
      <c r="A46" s="15"/>
      <c r="D46" s="86"/>
      <c r="E46" s="87"/>
      <c r="F46" s="87"/>
    </row>
    <row r="47" spans="1:6" ht="12.75">
      <c r="A47" s="15" t="s">
        <v>123</v>
      </c>
      <c r="D47" s="86">
        <v>14182</v>
      </c>
      <c r="E47" s="87"/>
      <c r="F47" s="87">
        <v>14148</v>
      </c>
    </row>
    <row r="48" spans="1:6" ht="12.75">
      <c r="A48" s="15"/>
      <c r="D48" s="86"/>
      <c r="E48" s="87"/>
      <c r="F48" s="87"/>
    </row>
    <row r="49" spans="1:6" ht="13.5" thickBot="1">
      <c r="A49" s="15" t="s">
        <v>217</v>
      </c>
      <c r="D49" s="93">
        <f>D45+D47</f>
        <v>15655</v>
      </c>
      <c r="E49" s="87"/>
      <c r="F49" s="93">
        <f>F45+F47</f>
        <v>14179</v>
      </c>
    </row>
    <row r="51" spans="5:6" ht="12.75">
      <c r="E51" s="94"/>
      <c r="F51" s="87"/>
    </row>
    <row r="52" spans="1:6" ht="12.75">
      <c r="A52" s="95" t="s">
        <v>17</v>
      </c>
      <c r="E52" s="95"/>
      <c r="F52" s="95"/>
    </row>
    <row r="53" spans="1:6" ht="48" customHeight="1">
      <c r="A53" s="138" t="s">
        <v>200</v>
      </c>
      <c r="B53" s="138"/>
      <c r="C53" s="138"/>
      <c r="D53" s="138"/>
      <c r="E53" s="138"/>
      <c r="F53" s="138"/>
    </row>
    <row r="54" ht="12.75">
      <c r="A54" s="9"/>
    </row>
    <row r="55" spans="1:6" ht="28.5" customHeight="1">
      <c r="A55" s="138" t="s">
        <v>231</v>
      </c>
      <c r="B55" s="138"/>
      <c r="C55" s="138"/>
      <c r="D55" s="138"/>
      <c r="E55" s="138"/>
      <c r="F55" s="138"/>
    </row>
    <row r="56" ht="12.75" customHeight="1">
      <c r="A56" s="1"/>
    </row>
  </sheetData>
  <mergeCells count="2">
    <mergeCell ref="A53:F53"/>
    <mergeCell ref="A55:F55"/>
  </mergeCells>
  <printOptions horizontalCentered="1"/>
  <pageMargins left="0.5" right="0.5" top="0.5" bottom="0.75" header="0.5" footer="0.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K42"/>
  <sheetViews>
    <sheetView zoomScale="80" zoomScaleNormal="80" workbookViewId="0" topLeftCell="A1">
      <pane xSplit="1" ySplit="12" topLeftCell="B13" activePane="bottomRight" state="frozen"/>
      <selection pane="topLeft" activeCell="A1" sqref="A1"/>
      <selection pane="topRight" activeCell="B1" sqref="B1"/>
      <selection pane="bottomLeft" activeCell="A13" sqref="A13"/>
      <selection pane="bottomRight" activeCell="A50" sqref="A50"/>
    </sheetView>
  </sheetViews>
  <sheetFormatPr defaultColWidth="9.140625" defaultRowHeight="12.75"/>
  <cols>
    <col min="1" max="1" width="38.140625" style="0" customWidth="1"/>
    <col min="2" max="7" width="14.57421875" style="4" customWidth="1"/>
  </cols>
  <sheetData>
    <row r="1" ht="12.75">
      <c r="A1" s="1" t="str">
        <f>+'BS'!A1</f>
        <v>PALETTE MULTIMEDIA BERHAD </v>
      </c>
    </row>
    <row r="2" ht="12.75">
      <c r="A2" s="2" t="str">
        <f>+'BS'!A2</f>
        <v>(Company No.: 420056-K)</v>
      </c>
    </row>
    <row r="4" ht="12.75">
      <c r="A4" s="1" t="s">
        <v>18</v>
      </c>
    </row>
    <row r="5" ht="12.75">
      <c r="A5" s="1" t="s">
        <v>222</v>
      </c>
    </row>
    <row r="6" ht="12.75">
      <c r="A6" s="1" t="s">
        <v>1</v>
      </c>
    </row>
    <row r="7" ht="12.75">
      <c r="A7" s="1"/>
    </row>
    <row r="8" ht="12.75">
      <c r="B8" s="9" t="s">
        <v>159</v>
      </c>
    </row>
    <row r="9" spans="2:7" ht="12.75">
      <c r="B9" s="9"/>
      <c r="C9" s="102" t="s">
        <v>157</v>
      </c>
      <c r="D9" s="74"/>
      <c r="E9" s="74" t="s">
        <v>80</v>
      </c>
      <c r="F9" s="74"/>
      <c r="G9" s="9"/>
    </row>
    <row r="10" spans="2:8" ht="12.75">
      <c r="B10" s="74" t="s">
        <v>19</v>
      </c>
      <c r="C10" s="74" t="s">
        <v>19</v>
      </c>
      <c r="D10" s="74" t="s">
        <v>156</v>
      </c>
      <c r="E10" s="74" t="s">
        <v>21</v>
      </c>
      <c r="F10" s="74" t="s">
        <v>148</v>
      </c>
      <c r="G10" s="74" t="s">
        <v>23</v>
      </c>
      <c r="H10" s="3"/>
    </row>
    <row r="11" spans="2:8" ht="12.75">
      <c r="B11" s="74" t="s">
        <v>20</v>
      </c>
      <c r="C11" s="74" t="s">
        <v>155</v>
      </c>
      <c r="D11" s="74" t="s">
        <v>16</v>
      </c>
      <c r="E11" s="74" t="s">
        <v>22</v>
      </c>
      <c r="F11" s="74" t="s">
        <v>149</v>
      </c>
      <c r="G11" s="74" t="s">
        <v>158</v>
      </c>
      <c r="H11" s="3"/>
    </row>
    <row r="12" spans="2:8" ht="12.75">
      <c r="B12" s="74" t="s">
        <v>3</v>
      </c>
      <c r="C12" s="74" t="s">
        <v>3</v>
      </c>
      <c r="D12" s="74" t="s">
        <v>3</v>
      </c>
      <c r="E12" s="74" t="s">
        <v>3</v>
      </c>
      <c r="F12" s="74" t="s">
        <v>3</v>
      </c>
      <c r="G12" s="74" t="s">
        <v>3</v>
      </c>
      <c r="H12" s="3"/>
    </row>
    <row r="13" spans="1:7" ht="12.75">
      <c r="A13" s="35" t="s">
        <v>228</v>
      </c>
      <c r="B13" s="37"/>
      <c r="C13" s="37"/>
      <c r="D13" s="37"/>
      <c r="E13" s="37"/>
      <c r="F13" s="37"/>
      <c r="G13" s="37"/>
    </row>
    <row r="14" spans="2:7" ht="12.75">
      <c r="B14" s="37"/>
      <c r="C14" s="37"/>
      <c r="D14" s="37"/>
      <c r="E14" s="37"/>
      <c r="F14" s="37"/>
      <c r="G14" s="37"/>
    </row>
    <row r="15" spans="1:7" ht="12.75">
      <c r="A15" t="s">
        <v>201</v>
      </c>
      <c r="B15" s="37">
        <v>26400</v>
      </c>
      <c r="C15" s="37">
        <v>4123</v>
      </c>
      <c r="D15" s="37">
        <v>8</v>
      </c>
      <c r="E15" s="37">
        <v>-1805</v>
      </c>
      <c r="F15" s="37">
        <v>21</v>
      </c>
      <c r="G15" s="37">
        <f>SUM(B15:F15)</f>
        <v>28747</v>
      </c>
    </row>
    <row r="16" spans="2:7" ht="12.75">
      <c r="B16" s="37"/>
      <c r="C16" s="37"/>
      <c r="D16" s="37"/>
      <c r="E16" s="37"/>
      <c r="F16" s="37"/>
      <c r="G16" s="37"/>
    </row>
    <row r="17" spans="2:7" ht="12.75" hidden="1">
      <c r="B17" s="37"/>
      <c r="C17" s="37"/>
      <c r="D17" s="37"/>
      <c r="E17" s="37"/>
      <c r="F17" s="37"/>
      <c r="G17" s="37"/>
    </row>
    <row r="18" spans="2:7" ht="12.75" hidden="1">
      <c r="B18" s="37"/>
      <c r="C18" s="37"/>
      <c r="D18" s="37"/>
      <c r="E18" s="37"/>
      <c r="F18" s="37"/>
      <c r="G18" s="37"/>
    </row>
    <row r="19" spans="2:7" ht="12.75" hidden="1">
      <c r="B19" s="37"/>
      <c r="C19" s="37"/>
      <c r="D19" s="37"/>
      <c r="E19" s="37"/>
      <c r="F19" s="37"/>
      <c r="G19" s="37"/>
    </row>
    <row r="20" spans="1:7" ht="12.75">
      <c r="A20" t="s">
        <v>24</v>
      </c>
      <c r="B20" s="104">
        <v>0</v>
      </c>
      <c r="C20" s="105">
        <v>0</v>
      </c>
      <c r="D20" s="106">
        <v>0</v>
      </c>
      <c r="E20" s="105">
        <f>'IS'!F27</f>
        <v>1220</v>
      </c>
      <c r="F20" s="105">
        <v>0</v>
      </c>
      <c r="G20" s="107">
        <f>SUM(B20:F20)</f>
        <v>1220</v>
      </c>
    </row>
    <row r="21" spans="1:7" ht="12.75">
      <c r="A21" t="s">
        <v>72</v>
      </c>
      <c r="B21" s="108">
        <v>2653</v>
      </c>
      <c r="C21" s="109">
        <v>173</v>
      </c>
      <c r="D21" s="110">
        <v>14</v>
      </c>
      <c r="E21" s="109">
        <v>0</v>
      </c>
      <c r="F21" s="109">
        <v>0</v>
      </c>
      <c r="G21" s="111">
        <f>SUM(B21:F21)</f>
        <v>2840</v>
      </c>
    </row>
    <row r="22" spans="2:7" ht="12.75">
      <c r="B22" s="37"/>
      <c r="C22" s="37"/>
      <c r="D22" s="38"/>
      <c r="E22" s="37"/>
      <c r="F22" s="37"/>
      <c r="G22" s="37"/>
    </row>
    <row r="23" spans="1:7" ht="25.5">
      <c r="A23" s="103" t="s">
        <v>160</v>
      </c>
      <c r="B23" s="37">
        <f aca="true" t="shared" si="0" ref="B23:G23">SUM(B20:B22)</f>
        <v>2653</v>
      </c>
      <c r="C23" s="37">
        <f t="shared" si="0"/>
        <v>173</v>
      </c>
      <c r="D23" s="37">
        <f t="shared" si="0"/>
        <v>14</v>
      </c>
      <c r="E23" s="37">
        <f t="shared" si="0"/>
        <v>1220</v>
      </c>
      <c r="F23" s="37">
        <f t="shared" si="0"/>
        <v>0</v>
      </c>
      <c r="G23" s="37">
        <f t="shared" si="0"/>
        <v>4060</v>
      </c>
    </row>
    <row r="24" spans="2:7" ht="12.75">
      <c r="B24" s="37"/>
      <c r="C24" s="37"/>
      <c r="D24" s="37"/>
      <c r="E24" s="37"/>
      <c r="F24" s="37"/>
      <c r="G24" s="37"/>
    </row>
    <row r="25" spans="1:7" ht="13.5" thickBot="1">
      <c r="A25" t="s">
        <v>232</v>
      </c>
      <c r="B25" s="39">
        <f aca="true" t="shared" si="1" ref="B25:G25">B15+B23</f>
        <v>29053</v>
      </c>
      <c r="C25" s="39">
        <f t="shared" si="1"/>
        <v>4296</v>
      </c>
      <c r="D25" s="39">
        <f t="shared" si="1"/>
        <v>22</v>
      </c>
      <c r="E25" s="39">
        <f t="shared" si="1"/>
        <v>-585</v>
      </c>
      <c r="F25" s="39">
        <f t="shared" si="1"/>
        <v>21</v>
      </c>
      <c r="G25" s="39">
        <f t="shared" si="1"/>
        <v>32807</v>
      </c>
    </row>
    <row r="26" spans="2:7" ht="12.75">
      <c r="B26" s="40"/>
      <c r="C26" s="40"/>
      <c r="D26" s="40"/>
      <c r="E26" s="40"/>
      <c r="F26" s="40"/>
      <c r="G26" s="40"/>
    </row>
    <row r="27" spans="2:7" ht="12.75">
      <c r="B27" s="40"/>
      <c r="C27" s="40"/>
      <c r="D27" s="40"/>
      <c r="E27" s="40"/>
      <c r="F27" s="40"/>
      <c r="G27" s="40"/>
    </row>
    <row r="28" spans="1:7" ht="12.75">
      <c r="A28" s="35" t="s">
        <v>229</v>
      </c>
      <c r="B28" s="40"/>
      <c r="C28" s="40"/>
      <c r="D28" s="40"/>
      <c r="E28" s="40"/>
      <c r="F28" s="40"/>
      <c r="G28" s="40"/>
    </row>
    <row r="29" spans="2:7" ht="12.75">
      <c r="B29" s="40"/>
      <c r="C29" s="40"/>
      <c r="D29" s="40"/>
      <c r="E29" s="40"/>
      <c r="F29" s="40"/>
      <c r="G29" s="40"/>
    </row>
    <row r="30" spans="1:7" ht="12.75">
      <c r="A30" t="s">
        <v>125</v>
      </c>
      <c r="B30" s="37">
        <v>26400</v>
      </c>
      <c r="C30" s="37">
        <v>4123</v>
      </c>
      <c r="D30" s="37">
        <v>-144</v>
      </c>
      <c r="E30" s="37">
        <v>-3530</v>
      </c>
      <c r="F30" s="37">
        <v>22</v>
      </c>
      <c r="G30" s="37">
        <f>SUM(B30:F30)</f>
        <v>26871</v>
      </c>
    </row>
    <row r="31" spans="2:7" ht="12.75">
      <c r="B31" s="37"/>
      <c r="C31" s="37"/>
      <c r="D31" s="37"/>
      <c r="E31" s="37"/>
      <c r="F31" s="37"/>
      <c r="G31" s="37"/>
    </row>
    <row r="32" spans="1:7" ht="12.75">
      <c r="A32" t="s">
        <v>24</v>
      </c>
      <c r="B32" s="104">
        <v>0</v>
      </c>
      <c r="C32" s="105">
        <v>0</v>
      </c>
      <c r="D32" s="106">
        <v>0</v>
      </c>
      <c r="E32" s="105">
        <f>'IS'!H27</f>
        <v>1548</v>
      </c>
      <c r="F32" s="105">
        <v>0</v>
      </c>
      <c r="G32" s="107">
        <f>SUM(B32:F32)</f>
        <v>1548</v>
      </c>
    </row>
    <row r="33" spans="1:7" ht="12.75">
      <c r="A33" t="s">
        <v>72</v>
      </c>
      <c r="B33" s="108">
        <v>0</v>
      </c>
      <c r="C33" s="109">
        <v>0</v>
      </c>
      <c r="D33" s="110">
        <v>7</v>
      </c>
      <c r="E33" s="109">
        <v>0</v>
      </c>
      <c r="F33" s="109">
        <v>0</v>
      </c>
      <c r="G33" s="111">
        <f>SUM(B33:F33)</f>
        <v>7</v>
      </c>
    </row>
    <row r="34" spans="2:7" ht="12.75">
      <c r="B34" s="37"/>
      <c r="C34" s="37"/>
      <c r="D34" s="38"/>
      <c r="E34" s="37"/>
      <c r="F34" s="37"/>
      <c r="G34" s="37"/>
    </row>
    <row r="35" spans="1:7" ht="25.5">
      <c r="A35" s="103" t="s">
        <v>160</v>
      </c>
      <c r="B35" s="37">
        <f aca="true" t="shared" si="2" ref="B35:G35">SUM(B32:B34)</f>
        <v>0</v>
      </c>
      <c r="C35" s="37">
        <f t="shared" si="2"/>
        <v>0</v>
      </c>
      <c r="D35" s="37">
        <f t="shared" si="2"/>
        <v>7</v>
      </c>
      <c r="E35" s="37">
        <f t="shared" si="2"/>
        <v>1548</v>
      </c>
      <c r="F35" s="37">
        <f t="shared" si="2"/>
        <v>0</v>
      </c>
      <c r="G35" s="37">
        <f t="shared" si="2"/>
        <v>1555</v>
      </c>
    </row>
    <row r="36" spans="2:7" ht="12.75">
      <c r="B36" s="37"/>
      <c r="C36" s="37"/>
      <c r="D36" s="37"/>
      <c r="E36" s="37"/>
      <c r="F36" s="37"/>
      <c r="G36" s="37"/>
    </row>
    <row r="37" spans="1:7" ht="13.5" thickBot="1">
      <c r="A37" t="s">
        <v>233</v>
      </c>
      <c r="B37" s="39">
        <f aca="true" t="shared" si="3" ref="B37:G37">B30+B35</f>
        <v>26400</v>
      </c>
      <c r="C37" s="39">
        <f t="shared" si="3"/>
        <v>4123</v>
      </c>
      <c r="D37" s="39">
        <f t="shared" si="3"/>
        <v>-137</v>
      </c>
      <c r="E37" s="39">
        <f t="shared" si="3"/>
        <v>-1982</v>
      </c>
      <c r="F37" s="39">
        <f t="shared" si="3"/>
        <v>22</v>
      </c>
      <c r="G37" s="39">
        <f t="shared" si="3"/>
        <v>28426</v>
      </c>
    </row>
    <row r="38" spans="2:7" ht="12.75">
      <c r="B38" s="40"/>
      <c r="C38" s="40"/>
      <c r="D38" s="40"/>
      <c r="E38" s="40"/>
      <c r="F38" s="40"/>
      <c r="G38" s="40"/>
    </row>
    <row r="39" ht="12.75">
      <c r="A39" s="6" t="s">
        <v>17</v>
      </c>
    </row>
    <row r="40" ht="12.75">
      <c r="A40" s="9"/>
    </row>
    <row r="41" spans="1:11" ht="36" customHeight="1">
      <c r="A41" s="138" t="s">
        <v>202</v>
      </c>
      <c r="B41" s="138"/>
      <c r="C41" s="138"/>
      <c r="D41" s="138"/>
      <c r="E41" s="138"/>
      <c r="F41" s="138"/>
      <c r="G41" s="138"/>
      <c r="H41" s="116"/>
      <c r="I41" s="116"/>
      <c r="J41" s="116"/>
      <c r="K41" s="116"/>
    </row>
    <row r="42" ht="12.75">
      <c r="A42" s="1"/>
    </row>
  </sheetData>
  <mergeCells count="1">
    <mergeCell ref="A41:G41"/>
  </mergeCells>
  <printOptions/>
  <pageMargins left="0.75" right="0.5" top="0.5" bottom="0.75" header="0.5" footer="0.5"/>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J236"/>
  <sheetViews>
    <sheetView zoomScale="80" zoomScaleNormal="80" workbookViewId="0" topLeftCell="A1">
      <pane xSplit="1" ySplit="7" topLeftCell="B191" activePane="bottomRight" state="frozen"/>
      <selection pane="topLeft" activeCell="A1" sqref="A1"/>
      <selection pane="topRight" activeCell="B1" sqref="B1"/>
      <selection pane="bottomLeft" activeCell="A8" sqref="A8"/>
      <selection pane="bottomRight" activeCell="B225" sqref="B225:J225"/>
    </sheetView>
  </sheetViews>
  <sheetFormatPr defaultColWidth="9.140625" defaultRowHeight="12.75"/>
  <cols>
    <col min="1" max="1" width="4.57421875" style="18" customWidth="1"/>
    <col min="2" max="2" width="11.8515625" style="19" customWidth="1"/>
    <col min="3" max="4" width="11.28125" style="19" customWidth="1"/>
    <col min="5" max="5" width="12.8515625" style="19" bestFit="1" customWidth="1"/>
    <col min="6" max="9" width="13.421875" style="19" customWidth="1"/>
    <col min="10" max="10" width="9.28125" style="19" customWidth="1"/>
    <col min="11" max="12" width="9.140625" style="19" customWidth="1"/>
    <col min="13" max="14" width="9.8515625" style="19" bestFit="1" customWidth="1"/>
    <col min="15" max="16384" width="9.140625" style="19" customWidth="1"/>
  </cols>
  <sheetData>
    <row r="1" ht="12.75">
      <c r="A1" s="15" t="str">
        <f>+'[1]Equity'!A1</f>
        <v>PALETTE MULTIMEDIA BERHAD </v>
      </c>
    </row>
    <row r="2" ht="12.75">
      <c r="A2" s="2" t="str">
        <f>+'[1]Equity'!A2</f>
        <v>(Company No.: 420056-K)</v>
      </c>
    </row>
    <row r="3" ht="12.75">
      <c r="A3" s="21"/>
    </row>
    <row r="4" ht="12.75">
      <c r="A4" s="18" t="s">
        <v>68</v>
      </c>
    </row>
    <row r="7" spans="1:2" ht="12.75">
      <c r="A7" s="22" t="s">
        <v>28</v>
      </c>
      <c r="B7" s="23" t="s">
        <v>44</v>
      </c>
    </row>
    <row r="9" spans="2:10" ht="71.25" customHeight="1">
      <c r="B9" s="139" t="s">
        <v>177</v>
      </c>
      <c r="C9" s="139"/>
      <c r="D9" s="139"/>
      <c r="E9" s="139"/>
      <c r="F9" s="139"/>
      <c r="G9" s="139"/>
      <c r="H9" s="139"/>
      <c r="I9" s="139"/>
      <c r="J9" s="139"/>
    </row>
    <row r="11" spans="2:10" ht="60.75" customHeight="1">
      <c r="B11" s="139" t="s">
        <v>206</v>
      </c>
      <c r="C11" s="139"/>
      <c r="D11" s="139"/>
      <c r="E11" s="139"/>
      <c r="F11" s="139"/>
      <c r="G11" s="139"/>
      <c r="H11" s="139"/>
      <c r="I11" s="139"/>
      <c r="J11" s="139"/>
    </row>
    <row r="14" spans="1:2" ht="12.75">
      <c r="A14" s="22" t="s">
        <v>29</v>
      </c>
      <c r="B14" s="23" t="s">
        <v>167</v>
      </c>
    </row>
    <row r="16" ht="12.75">
      <c r="B16" s="19" t="s">
        <v>178</v>
      </c>
    </row>
    <row r="18" spans="1:2" ht="12.75">
      <c r="A18" s="22" t="s">
        <v>30</v>
      </c>
      <c r="B18" s="23" t="s">
        <v>45</v>
      </c>
    </row>
    <row r="20" spans="2:10" ht="45.75" customHeight="1">
      <c r="B20" s="139" t="s">
        <v>204</v>
      </c>
      <c r="C20" s="139"/>
      <c r="D20" s="139"/>
      <c r="E20" s="139"/>
      <c r="F20" s="139"/>
      <c r="G20" s="139"/>
      <c r="H20" s="139"/>
      <c r="I20" s="139"/>
      <c r="J20" s="139"/>
    </row>
    <row r="23" spans="1:2" ht="12.75">
      <c r="A23" s="22" t="s">
        <v>31</v>
      </c>
      <c r="B23" s="23" t="s">
        <v>53</v>
      </c>
    </row>
    <row r="24" spans="1:2" ht="12.75">
      <c r="A24" s="22"/>
      <c r="B24" s="23"/>
    </row>
    <row r="25" spans="1:2" ht="12.75">
      <c r="A25" s="22"/>
      <c r="B25" s="23"/>
    </row>
    <row r="26" spans="1:8" s="26" customFormat="1" ht="12.75">
      <c r="A26" s="20"/>
      <c r="B26" s="75" t="s">
        <v>66</v>
      </c>
      <c r="D26" s="64" t="s">
        <v>67</v>
      </c>
      <c r="E26" s="64" t="s">
        <v>91</v>
      </c>
      <c r="F26" s="64" t="s">
        <v>92</v>
      </c>
      <c r="G26" s="64" t="s">
        <v>93</v>
      </c>
      <c r="H26" s="64"/>
    </row>
    <row r="27" spans="4:10" ht="12.75">
      <c r="D27" s="64" t="s">
        <v>3</v>
      </c>
      <c r="E27" s="64" t="s">
        <v>3</v>
      </c>
      <c r="F27" s="64" t="s">
        <v>3</v>
      </c>
      <c r="G27" s="64" t="s">
        <v>3</v>
      </c>
      <c r="H27" s="64"/>
      <c r="I27" s="24"/>
      <c r="J27" s="25"/>
    </row>
    <row r="28" spans="9:10" ht="12.75">
      <c r="I28" s="24"/>
      <c r="J28" s="25"/>
    </row>
    <row r="29" spans="2:10" ht="12.75">
      <c r="B29" s="140" t="s">
        <v>96</v>
      </c>
      <c r="C29" s="140"/>
      <c r="D29" s="33"/>
      <c r="E29" s="33"/>
      <c r="F29" s="33"/>
      <c r="G29" s="33"/>
      <c r="H29" s="33"/>
      <c r="I29" s="24"/>
      <c r="J29" s="25"/>
    </row>
    <row r="30" spans="2:10" ht="12.75">
      <c r="B30" s="19" t="s">
        <v>6</v>
      </c>
      <c r="D30" s="33">
        <v>6748</v>
      </c>
      <c r="E30" s="33">
        <v>0</v>
      </c>
      <c r="F30" s="33"/>
      <c r="G30" s="77">
        <f>SUM(D30:F30)</f>
        <v>6748</v>
      </c>
      <c r="H30" s="77"/>
      <c r="I30" s="24"/>
      <c r="J30" s="25"/>
    </row>
    <row r="31" spans="2:10" ht="12.75">
      <c r="B31" s="19" t="s">
        <v>94</v>
      </c>
      <c r="D31" s="33">
        <v>10</v>
      </c>
      <c r="E31" s="33">
        <v>0</v>
      </c>
      <c r="F31" s="33">
        <v>-10</v>
      </c>
      <c r="G31" s="33">
        <f>SUM(D31:F31)</f>
        <v>0</v>
      </c>
      <c r="H31" s="33"/>
      <c r="I31" s="24"/>
      <c r="J31" s="25"/>
    </row>
    <row r="32" spans="4:10" ht="12.75">
      <c r="D32" s="33"/>
      <c r="E32" s="33"/>
      <c r="F32" s="33"/>
      <c r="G32" s="33"/>
      <c r="H32" s="33"/>
      <c r="I32" s="24"/>
      <c r="J32" s="25"/>
    </row>
    <row r="33" spans="2:8" ht="13.5" thickBot="1">
      <c r="B33" s="23" t="s">
        <v>95</v>
      </c>
      <c r="D33" s="78">
        <f>SUM(D30:D32)</f>
        <v>6758</v>
      </c>
      <c r="E33" s="78">
        <f>SUM(E30:E32)</f>
        <v>0</v>
      </c>
      <c r="F33" s="78">
        <f>SUM(F30:F32)</f>
        <v>-10</v>
      </c>
      <c r="G33" s="78">
        <f>SUM(G30:H32)</f>
        <v>6748</v>
      </c>
      <c r="H33" s="79"/>
    </row>
    <row r="34" spans="2:8" ht="12.75">
      <c r="B34" s="23"/>
      <c r="D34" s="65"/>
      <c r="E34" s="65"/>
      <c r="F34" s="65"/>
      <c r="G34" s="65"/>
      <c r="H34" s="65"/>
    </row>
    <row r="35" spans="2:3" ht="12.75">
      <c r="B35" s="140" t="s">
        <v>141</v>
      </c>
      <c r="C35" s="140"/>
    </row>
    <row r="36" spans="2:8" ht="12.75">
      <c r="B36" s="19" t="s">
        <v>142</v>
      </c>
      <c r="D36" s="33"/>
      <c r="E36" s="83" t="s">
        <v>106</v>
      </c>
      <c r="F36" s="33">
        <v>0</v>
      </c>
      <c r="G36" s="33">
        <v>1302</v>
      </c>
      <c r="H36" s="33"/>
    </row>
    <row r="37" spans="2:8" ht="12.75">
      <c r="B37" s="19" t="s">
        <v>143</v>
      </c>
      <c r="D37" s="33"/>
      <c r="E37" s="33"/>
      <c r="F37" s="33"/>
      <c r="G37" s="33">
        <v>0</v>
      </c>
      <c r="H37" s="33"/>
    </row>
    <row r="38" spans="2:8" ht="12.75">
      <c r="B38" s="19" t="s">
        <v>126</v>
      </c>
      <c r="D38" s="33"/>
      <c r="E38" s="33"/>
      <c r="F38" s="33"/>
      <c r="G38" s="33">
        <f>+G36-G37</f>
        <v>1302</v>
      </c>
      <c r="H38" s="33"/>
    </row>
    <row r="39" spans="2:8" ht="12.75">
      <c r="B39" s="19" t="s">
        <v>97</v>
      </c>
      <c r="D39" s="33"/>
      <c r="E39" s="33"/>
      <c r="F39" s="33"/>
      <c r="G39" s="33">
        <v>-82</v>
      </c>
      <c r="H39" s="33"/>
    </row>
    <row r="40" spans="2:8" ht="12.75">
      <c r="B40" s="19" t="s">
        <v>98</v>
      </c>
      <c r="D40" s="33"/>
      <c r="E40" s="33"/>
      <c r="F40" s="33"/>
      <c r="G40" s="33">
        <v>0</v>
      </c>
      <c r="H40" s="33"/>
    </row>
    <row r="41" spans="4:8" ht="12.75">
      <c r="D41" s="33"/>
      <c r="E41" s="33"/>
      <c r="F41" s="33"/>
      <c r="G41" s="141"/>
      <c r="H41" s="141"/>
    </row>
    <row r="42" spans="2:8" ht="13.5" thickBot="1">
      <c r="B42" s="23" t="s">
        <v>205</v>
      </c>
      <c r="D42" s="33"/>
      <c r="E42" s="33"/>
      <c r="F42" s="34"/>
      <c r="G42" s="76">
        <f>SUM(G38:H41)</f>
        <v>1220</v>
      </c>
      <c r="H42" s="80"/>
    </row>
    <row r="43" spans="2:10" ht="12.75">
      <c r="B43" s="23"/>
      <c r="D43" s="34"/>
      <c r="E43" s="34"/>
      <c r="F43" s="34"/>
      <c r="G43" s="34"/>
      <c r="H43" s="34"/>
      <c r="I43" s="80"/>
      <c r="J43" s="80"/>
    </row>
    <row r="44" spans="2:10" ht="12.75">
      <c r="B44" s="23"/>
      <c r="D44" s="34"/>
      <c r="E44" s="34"/>
      <c r="F44" s="34"/>
      <c r="G44" s="34"/>
      <c r="H44" s="34"/>
      <c r="I44" s="80"/>
      <c r="J44" s="80"/>
    </row>
    <row r="45" spans="1:2" ht="12.75">
      <c r="A45" s="22" t="s">
        <v>48</v>
      </c>
      <c r="B45" s="23" t="s">
        <v>47</v>
      </c>
    </row>
    <row r="47" spans="2:10" ht="31.5" customHeight="1">
      <c r="B47" s="139" t="s">
        <v>107</v>
      </c>
      <c r="C47" s="139"/>
      <c r="D47" s="139"/>
      <c r="E47" s="139"/>
      <c r="F47" s="139"/>
      <c r="G47" s="139"/>
      <c r="H47" s="139"/>
      <c r="I47" s="139"/>
      <c r="J47" s="139"/>
    </row>
    <row r="50" spans="1:2" ht="12.75">
      <c r="A50" s="22" t="s">
        <v>49</v>
      </c>
      <c r="B50" s="23" t="s">
        <v>105</v>
      </c>
    </row>
    <row r="51" spans="1:2" ht="12.75">
      <c r="A51" s="22"/>
      <c r="B51" s="23"/>
    </row>
    <row r="52" spans="2:10" ht="33.75" customHeight="1">
      <c r="B52" s="139" t="s">
        <v>179</v>
      </c>
      <c r="C52" s="139"/>
      <c r="D52" s="139"/>
      <c r="E52" s="139"/>
      <c r="F52" s="139"/>
      <c r="G52" s="139"/>
      <c r="H52" s="139"/>
      <c r="I52" s="139"/>
      <c r="J52" s="139"/>
    </row>
    <row r="55" spans="1:2" ht="12.75">
      <c r="A55" s="22" t="s">
        <v>51</v>
      </c>
      <c r="B55" s="23" t="s">
        <v>46</v>
      </c>
    </row>
    <row r="56" spans="1:2" ht="12.75">
      <c r="A56" s="22"/>
      <c r="B56" s="23"/>
    </row>
    <row r="57" spans="1:2" ht="12.75">
      <c r="A57" s="22"/>
      <c r="B57" s="19" t="s">
        <v>70</v>
      </c>
    </row>
    <row r="58" ht="12.75">
      <c r="A58" s="22"/>
    </row>
    <row r="60" spans="1:2" ht="12.75">
      <c r="A60" s="22" t="s">
        <v>52</v>
      </c>
      <c r="B60" s="23" t="s">
        <v>81</v>
      </c>
    </row>
    <row r="62" ht="12.75">
      <c r="B62" s="19" t="s">
        <v>108</v>
      </c>
    </row>
    <row r="65" spans="1:2" ht="12.75">
      <c r="A65" s="22" t="s">
        <v>33</v>
      </c>
      <c r="B65" s="23" t="s">
        <v>32</v>
      </c>
    </row>
    <row r="67" ht="12.75">
      <c r="B67" s="19" t="s">
        <v>136</v>
      </c>
    </row>
    <row r="70" spans="1:2" ht="12.75">
      <c r="A70" s="22" t="s">
        <v>34</v>
      </c>
      <c r="B70" s="23" t="s">
        <v>50</v>
      </c>
    </row>
    <row r="72" ht="12.75">
      <c r="B72" s="19" t="s">
        <v>113</v>
      </c>
    </row>
    <row r="75" ht="12.75" hidden="1"/>
    <row r="76" ht="12.75" hidden="1"/>
    <row r="77" ht="12.75" hidden="1"/>
    <row r="78" ht="12.75" hidden="1"/>
    <row r="79" ht="12.75" hidden="1"/>
    <row r="80" spans="1:2" ht="12.75" hidden="1">
      <c r="A80" s="22"/>
      <c r="B80" s="23"/>
    </row>
    <row r="81" spans="1:2" ht="12.75" hidden="1">
      <c r="A81" s="22" t="s">
        <v>51</v>
      </c>
      <c r="B81" s="23" t="s">
        <v>81</v>
      </c>
    </row>
    <row r="82" spans="1:2" ht="12.75">
      <c r="A82" s="22" t="s">
        <v>36</v>
      </c>
      <c r="B82" s="23" t="s">
        <v>73</v>
      </c>
    </row>
    <row r="84" ht="12.75">
      <c r="B84" s="19" t="s">
        <v>144</v>
      </c>
    </row>
    <row r="87" spans="1:2" ht="12.75">
      <c r="A87" s="22" t="s">
        <v>37</v>
      </c>
      <c r="B87" s="23" t="s">
        <v>168</v>
      </c>
    </row>
    <row r="89" ht="12.75">
      <c r="B89" s="19" t="s">
        <v>169</v>
      </c>
    </row>
    <row r="92" spans="1:2" ht="12.75">
      <c r="A92" s="22" t="s">
        <v>38</v>
      </c>
      <c r="B92" s="23" t="s">
        <v>170</v>
      </c>
    </row>
    <row r="94" spans="2:10" ht="33" customHeight="1">
      <c r="B94" s="139" t="s">
        <v>180</v>
      </c>
      <c r="C94" s="139"/>
      <c r="D94" s="139"/>
      <c r="E94" s="139"/>
      <c r="F94" s="139"/>
      <c r="G94" s="139"/>
      <c r="H94" s="139"/>
      <c r="I94" s="139"/>
      <c r="J94" s="139"/>
    </row>
    <row r="97" spans="1:2" ht="12.75">
      <c r="A97" s="22" t="s">
        <v>40</v>
      </c>
      <c r="B97" s="23" t="s">
        <v>99</v>
      </c>
    </row>
    <row r="99" ht="12.75">
      <c r="B99" s="19" t="s">
        <v>109</v>
      </c>
    </row>
    <row r="102" spans="1:2" ht="12.75">
      <c r="A102" s="22" t="s">
        <v>41</v>
      </c>
      <c r="B102" s="23" t="s">
        <v>35</v>
      </c>
    </row>
    <row r="104" spans="2:10" ht="32.25" customHeight="1">
      <c r="B104" s="139" t="s">
        <v>181</v>
      </c>
      <c r="C104" s="139"/>
      <c r="D104" s="139"/>
      <c r="E104" s="139"/>
      <c r="F104" s="139"/>
      <c r="G104" s="139"/>
      <c r="H104" s="139"/>
      <c r="I104" s="139"/>
      <c r="J104" s="139"/>
    </row>
    <row r="105" ht="12.75">
      <c r="B105" s="115"/>
    </row>
    <row r="108" ht="12.75">
      <c r="A108" s="23" t="s">
        <v>127</v>
      </c>
    </row>
    <row r="110" spans="1:2" ht="12.75">
      <c r="A110" s="22" t="s">
        <v>43</v>
      </c>
      <c r="B110" s="23" t="s">
        <v>39</v>
      </c>
    </row>
    <row r="112" spans="2:10" ht="44.25" customHeight="1">
      <c r="B112" s="139" t="s">
        <v>236</v>
      </c>
      <c r="C112" s="139"/>
      <c r="D112" s="139"/>
      <c r="E112" s="139"/>
      <c r="F112" s="139"/>
      <c r="G112" s="139"/>
      <c r="H112" s="139"/>
      <c r="I112" s="139"/>
      <c r="J112" s="139"/>
    </row>
    <row r="115" ht="12.75" hidden="1"/>
    <row r="116" spans="1:2" ht="12.75">
      <c r="A116" s="22" t="s">
        <v>54</v>
      </c>
      <c r="B116" s="23" t="s">
        <v>110</v>
      </c>
    </row>
    <row r="118" spans="2:10" ht="40.5" customHeight="1">
      <c r="B118" s="139" t="s">
        <v>237</v>
      </c>
      <c r="C118" s="139"/>
      <c r="D118" s="139"/>
      <c r="E118" s="139"/>
      <c r="F118" s="139"/>
      <c r="G118" s="139"/>
      <c r="H118" s="139"/>
      <c r="I118" s="139"/>
      <c r="J118" s="139"/>
    </row>
    <row r="119" spans="2:8" ht="12.75">
      <c r="B119" s="96"/>
      <c r="C119" s="96"/>
      <c r="D119" s="96"/>
      <c r="E119" s="96"/>
      <c r="F119" s="96"/>
      <c r="G119" s="96"/>
      <c r="H119" s="96"/>
    </row>
    <row r="121" spans="1:2" ht="12.75">
      <c r="A121" s="22" t="s">
        <v>55</v>
      </c>
      <c r="B121" s="23" t="s">
        <v>42</v>
      </c>
    </row>
    <row r="123" spans="2:10" ht="44.25" customHeight="1">
      <c r="B123" s="139" t="s">
        <v>182</v>
      </c>
      <c r="C123" s="139"/>
      <c r="D123" s="139"/>
      <c r="E123" s="139"/>
      <c r="F123" s="139"/>
      <c r="G123" s="139"/>
      <c r="H123" s="139"/>
      <c r="I123" s="139"/>
      <c r="J123" s="139"/>
    </row>
    <row r="124" ht="15.75" customHeight="1"/>
    <row r="126" ht="12.75" hidden="1"/>
    <row r="127" spans="1:2" ht="12.75">
      <c r="A127" s="22" t="s">
        <v>56</v>
      </c>
      <c r="B127" s="23" t="s">
        <v>74</v>
      </c>
    </row>
    <row r="129" spans="2:10" ht="33.75" customHeight="1">
      <c r="B129" s="139" t="s">
        <v>183</v>
      </c>
      <c r="C129" s="139"/>
      <c r="D129" s="139"/>
      <c r="E129" s="139"/>
      <c r="F129" s="139"/>
      <c r="G129" s="139"/>
      <c r="H129" s="139"/>
      <c r="I129" s="139"/>
      <c r="J129" s="139"/>
    </row>
    <row r="132" spans="1:2" ht="12.75">
      <c r="A132" s="22" t="s">
        <v>58</v>
      </c>
      <c r="B132" s="23" t="s">
        <v>7</v>
      </c>
    </row>
    <row r="134" spans="2:10" ht="47.25" customHeight="1">
      <c r="B134" s="139" t="s">
        <v>188</v>
      </c>
      <c r="C134" s="139"/>
      <c r="D134" s="139"/>
      <c r="E134" s="139"/>
      <c r="F134" s="139"/>
      <c r="G134" s="139"/>
      <c r="H134" s="139"/>
      <c r="I134" s="139"/>
      <c r="J134" s="139"/>
    </row>
    <row r="137" ht="12.75" hidden="1"/>
    <row r="138" ht="12.75" hidden="1"/>
    <row r="139" ht="12.75" hidden="1"/>
    <row r="140" spans="1:2" ht="12.75">
      <c r="A140" s="22" t="s">
        <v>59</v>
      </c>
      <c r="B140" s="23" t="s">
        <v>75</v>
      </c>
    </row>
    <row r="142" ht="12.75">
      <c r="B142" s="19" t="s">
        <v>111</v>
      </c>
    </row>
    <row r="145" spans="1:2" ht="12.75">
      <c r="A145" s="22" t="s">
        <v>61</v>
      </c>
      <c r="B145" s="23" t="s">
        <v>57</v>
      </c>
    </row>
    <row r="147" ht="12.75">
      <c r="B147" s="19" t="s">
        <v>124</v>
      </c>
    </row>
    <row r="150" spans="1:2" ht="12.75">
      <c r="A150" s="22" t="s">
        <v>63</v>
      </c>
      <c r="B150" s="23" t="s">
        <v>207</v>
      </c>
    </row>
    <row r="151" spans="1:2" ht="12.75">
      <c r="A151" s="22"/>
      <c r="B151" s="23"/>
    </row>
    <row r="152" spans="2:10" ht="26.25" customHeight="1">
      <c r="B152" s="143" t="s">
        <v>221</v>
      </c>
      <c r="C152" s="143"/>
      <c r="D152" s="143"/>
      <c r="E152" s="143"/>
      <c r="F152" s="143"/>
      <c r="G152" s="143"/>
      <c r="H152" s="143"/>
      <c r="I152" s="143"/>
      <c r="J152" s="143"/>
    </row>
    <row r="153" spans="1:10" ht="12.75">
      <c r="A153" s="22"/>
      <c r="B153" s="121"/>
      <c r="C153" s="121"/>
      <c r="D153" s="121"/>
      <c r="E153" s="121"/>
      <c r="F153" s="121"/>
      <c r="G153" s="121"/>
      <c r="H153" s="121"/>
      <c r="I153" s="121"/>
      <c r="J153" s="121"/>
    </row>
    <row r="154" spans="2:10" ht="33.75" customHeight="1">
      <c r="B154" s="139" t="s">
        <v>220</v>
      </c>
      <c r="C154" s="139"/>
      <c r="D154" s="139"/>
      <c r="E154" s="139"/>
      <c r="F154" s="139"/>
      <c r="G154" s="139"/>
      <c r="H154" s="139"/>
      <c r="I154" s="139"/>
      <c r="J154" s="139"/>
    </row>
    <row r="155" spans="2:10" ht="12.75">
      <c r="B155" s="121"/>
      <c r="C155" s="121"/>
      <c r="D155" s="121"/>
      <c r="E155" s="121"/>
      <c r="F155" s="121"/>
      <c r="G155" s="121"/>
      <c r="H155" s="121"/>
      <c r="I155" s="121"/>
      <c r="J155" s="121"/>
    </row>
    <row r="157" spans="1:2" ht="12.75">
      <c r="A157" s="22" t="s">
        <v>65</v>
      </c>
      <c r="B157" s="23" t="s">
        <v>60</v>
      </c>
    </row>
    <row r="159" ht="12.75">
      <c r="B159" s="19" t="s">
        <v>238</v>
      </c>
    </row>
    <row r="162" spans="4:8" ht="12.75">
      <c r="D162" s="64" t="s">
        <v>102</v>
      </c>
      <c r="F162" s="64" t="s">
        <v>103</v>
      </c>
      <c r="H162" s="64" t="s">
        <v>23</v>
      </c>
    </row>
    <row r="163" spans="4:8" ht="12.75">
      <c r="D163" s="64" t="s">
        <v>104</v>
      </c>
      <c r="F163" s="64" t="s">
        <v>104</v>
      </c>
      <c r="H163" s="64" t="s">
        <v>104</v>
      </c>
    </row>
    <row r="164" spans="2:8" ht="12.75">
      <c r="B164" s="19" t="s">
        <v>100</v>
      </c>
      <c r="D164" s="13">
        <v>893</v>
      </c>
      <c r="F164" s="13">
        <v>178</v>
      </c>
      <c r="H164" s="13">
        <f>+D164+F164</f>
        <v>1071</v>
      </c>
    </row>
    <row r="165" spans="2:8" ht="12.75">
      <c r="B165" s="19" t="s">
        <v>101</v>
      </c>
      <c r="D165" s="13">
        <v>526</v>
      </c>
      <c r="F165" s="13"/>
      <c r="H165" s="13">
        <f>+D165+F165</f>
        <v>526</v>
      </c>
    </row>
    <row r="166" spans="4:8" ht="12.75">
      <c r="D166" s="13"/>
      <c r="F166" s="13"/>
      <c r="H166" s="13"/>
    </row>
    <row r="167" spans="2:8" ht="13.5" thickBot="1">
      <c r="B167" s="23" t="s">
        <v>23</v>
      </c>
      <c r="D167" s="67">
        <f>SUM(D164:D166)</f>
        <v>1419</v>
      </c>
      <c r="F167" s="67">
        <f>SUM(F164:F166)</f>
        <v>178</v>
      </c>
      <c r="H167" s="67">
        <f>SUM(H164:H166)</f>
        <v>1597</v>
      </c>
    </row>
    <row r="170" spans="1:2" ht="12.75">
      <c r="A170" s="22" t="s">
        <v>150</v>
      </c>
      <c r="B170" s="23" t="s">
        <v>62</v>
      </c>
    </row>
    <row r="172" ht="12.75">
      <c r="B172" s="19" t="s">
        <v>112</v>
      </c>
    </row>
    <row r="175" spans="1:2" ht="12.75">
      <c r="A175" s="22" t="s">
        <v>171</v>
      </c>
      <c r="B175" s="23" t="s">
        <v>64</v>
      </c>
    </row>
    <row r="177" spans="2:10" ht="57.75" customHeight="1">
      <c r="B177" s="139" t="s">
        <v>234</v>
      </c>
      <c r="C177" s="139"/>
      <c r="D177" s="139"/>
      <c r="E177" s="139"/>
      <c r="F177" s="139"/>
      <c r="G177" s="139"/>
      <c r="H177" s="139"/>
      <c r="I177" s="139"/>
      <c r="J177" s="139"/>
    </row>
    <row r="179" spans="2:10" ht="58.5" customHeight="1">
      <c r="B179" s="139" t="s">
        <v>216</v>
      </c>
      <c r="C179" s="139"/>
      <c r="D179" s="139"/>
      <c r="E179" s="139"/>
      <c r="F179" s="139"/>
      <c r="G179" s="139"/>
      <c r="H179" s="139"/>
      <c r="I179" s="139"/>
      <c r="J179" s="139"/>
    </row>
    <row r="182" spans="1:2" ht="12.75">
      <c r="A182" s="22" t="s">
        <v>172</v>
      </c>
      <c r="B182" s="23" t="s">
        <v>174</v>
      </c>
    </row>
    <row r="184" ht="12.75">
      <c r="B184" s="19" t="s">
        <v>235</v>
      </c>
    </row>
    <row r="187" spans="1:2" ht="12.75">
      <c r="A187" s="22" t="s">
        <v>173</v>
      </c>
      <c r="B187" s="23" t="s">
        <v>78</v>
      </c>
    </row>
    <row r="188" spans="1:2" ht="12.75">
      <c r="A188" s="22"/>
      <c r="B188" s="23"/>
    </row>
    <row r="189" spans="1:2" ht="12.75">
      <c r="A189" s="22"/>
      <c r="B189" s="26" t="s">
        <v>208</v>
      </c>
    </row>
    <row r="190" spans="1:2" ht="12.75">
      <c r="A190" s="22"/>
      <c r="B190" s="23"/>
    </row>
    <row r="191" spans="1:2" ht="12.75">
      <c r="A191" s="22"/>
      <c r="B191" s="26" t="s">
        <v>79</v>
      </c>
    </row>
    <row r="192" spans="1:2" ht="12.75">
      <c r="A192" s="22"/>
      <c r="B192" s="26"/>
    </row>
    <row r="193" spans="1:9" ht="12.75">
      <c r="A193" s="22"/>
      <c r="B193" s="23"/>
      <c r="F193" s="142" t="s">
        <v>190</v>
      </c>
      <c r="G193" s="142"/>
      <c r="H193" s="142" t="s">
        <v>189</v>
      </c>
      <c r="I193" s="142"/>
    </row>
    <row r="194" spans="1:9" ht="12.75">
      <c r="A194" s="22"/>
      <c r="B194" s="23"/>
      <c r="F194" s="68">
        <v>39355</v>
      </c>
      <c r="G194" s="69">
        <v>38990</v>
      </c>
      <c r="H194" s="68">
        <v>39355</v>
      </c>
      <c r="I194" s="70">
        <f>G194</f>
        <v>38990</v>
      </c>
    </row>
    <row r="196" spans="2:9" ht="13.5" thickBot="1">
      <c r="B196" s="19" t="s">
        <v>130</v>
      </c>
      <c r="F196" s="36">
        <f>'IS'!B31</f>
        <v>492</v>
      </c>
      <c r="G196" s="36">
        <f>+'IS'!D31</f>
        <v>1367</v>
      </c>
      <c r="H196" s="36">
        <f>'IS'!F31</f>
        <v>1220</v>
      </c>
      <c r="I196" s="36">
        <f>+'IS'!H31</f>
        <v>1548</v>
      </c>
    </row>
    <row r="197" spans="6:9" ht="12.75">
      <c r="F197" s="13"/>
      <c r="G197" s="13"/>
      <c r="I197" s="13"/>
    </row>
    <row r="198" spans="2:9" ht="13.5" thickBot="1">
      <c r="B198" s="19" t="s">
        <v>77</v>
      </c>
      <c r="F198" s="36">
        <v>290526.5</v>
      </c>
      <c r="G198" s="66">
        <v>105600</v>
      </c>
      <c r="H198" s="66">
        <f>F198</f>
        <v>290526.5</v>
      </c>
      <c r="I198" s="36">
        <f>G198</f>
        <v>105600</v>
      </c>
    </row>
    <row r="199" spans="2:9" ht="12.75">
      <c r="B199" s="19" t="s">
        <v>76</v>
      </c>
      <c r="F199" s="33"/>
      <c r="G199" s="33"/>
      <c r="H199" s="33"/>
      <c r="I199" s="33"/>
    </row>
    <row r="200" spans="6:9" ht="12.75">
      <c r="F200" s="33"/>
      <c r="G200" s="33"/>
      <c r="H200" s="33"/>
      <c r="I200" s="13"/>
    </row>
    <row r="201" spans="2:9" ht="13.5" thickBot="1">
      <c r="B201" s="26" t="s">
        <v>71</v>
      </c>
      <c r="F201" s="84">
        <f>+F196/F198*100</f>
        <v>0.1693477187106856</v>
      </c>
      <c r="G201" s="84">
        <f>+G196/G198*100</f>
        <v>1.2945075757575757</v>
      </c>
      <c r="H201" s="84">
        <f>+H196/H198*100</f>
        <v>0.4199272699736513</v>
      </c>
      <c r="I201" s="84">
        <f>+I196/I198*100</f>
        <v>1.465909090909091</v>
      </c>
    </row>
    <row r="202" spans="2:9" ht="12.75">
      <c r="B202" s="26"/>
      <c r="F202" s="120"/>
      <c r="G202" s="120"/>
      <c r="H202" s="120"/>
      <c r="I202" s="120"/>
    </row>
    <row r="203" spans="2:9" ht="12.75">
      <c r="B203" s="26" t="s">
        <v>209</v>
      </c>
      <c r="F203" s="120"/>
      <c r="G203" s="120"/>
      <c r="H203" s="120"/>
      <c r="I203" s="120"/>
    </row>
    <row r="204" spans="2:9" ht="12.75">
      <c r="B204" s="26"/>
      <c r="F204" s="120"/>
      <c r="G204" s="120"/>
      <c r="H204" s="120"/>
      <c r="I204" s="120"/>
    </row>
    <row r="205" spans="2:9" ht="12.75">
      <c r="B205" s="26" t="s">
        <v>210</v>
      </c>
      <c r="F205" s="120"/>
      <c r="G205" s="120"/>
      <c r="H205" s="120"/>
      <c r="I205" s="120"/>
    </row>
    <row r="206" spans="2:9" ht="12.75">
      <c r="B206" s="26"/>
      <c r="F206" s="120"/>
      <c r="G206" s="120"/>
      <c r="H206" s="120"/>
      <c r="I206" s="120"/>
    </row>
    <row r="207" spans="1:9" ht="12.75">
      <c r="A207" s="22"/>
      <c r="B207" s="23"/>
      <c r="F207" s="142" t="s">
        <v>190</v>
      </c>
      <c r="G207" s="142"/>
      <c r="H207" s="142" t="s">
        <v>189</v>
      </c>
      <c r="I207" s="142"/>
    </row>
    <row r="208" spans="1:9" ht="12.75">
      <c r="A208" s="22"/>
      <c r="B208" s="23"/>
      <c r="F208" s="68">
        <v>39355</v>
      </c>
      <c r="G208" s="69">
        <v>38990</v>
      </c>
      <c r="H208" s="68">
        <v>39355</v>
      </c>
      <c r="I208" s="70">
        <f>G208</f>
        <v>38990</v>
      </c>
    </row>
    <row r="209" spans="2:9" ht="12.75">
      <c r="B209" s="26"/>
      <c r="F209" s="120"/>
      <c r="G209" s="120"/>
      <c r="H209" s="120"/>
      <c r="I209" s="120"/>
    </row>
    <row r="210" spans="2:9" ht="13.5" thickBot="1">
      <c r="B210" s="19" t="s">
        <v>130</v>
      </c>
      <c r="F210" s="36">
        <f>F196</f>
        <v>492</v>
      </c>
      <c r="G210" s="36">
        <f>G196</f>
        <v>1367</v>
      </c>
      <c r="H210" s="36">
        <f>H196</f>
        <v>1220</v>
      </c>
      <c r="I210" s="36">
        <f>I196</f>
        <v>1548</v>
      </c>
    </row>
    <row r="211" spans="6:9" ht="13.5" thickBot="1">
      <c r="F211" s="13"/>
      <c r="G211" s="13"/>
      <c r="I211" s="13"/>
    </row>
    <row r="212" spans="2:9" ht="12.75">
      <c r="B212" s="19" t="s">
        <v>77</v>
      </c>
      <c r="F212" s="125"/>
      <c r="G212" s="126"/>
      <c r="H212" s="126"/>
      <c r="I212" s="127"/>
    </row>
    <row r="213" spans="2:9" ht="12.75">
      <c r="B213" s="19" t="s">
        <v>76</v>
      </c>
      <c r="F213" s="128">
        <v>290527</v>
      </c>
      <c r="G213" s="124">
        <v>105600</v>
      </c>
      <c r="H213" s="124">
        <f>F213</f>
        <v>290527</v>
      </c>
      <c r="I213" s="129">
        <f>G213</f>
        <v>105600</v>
      </c>
    </row>
    <row r="214" spans="2:9" ht="12.75">
      <c r="B214" s="123" t="s">
        <v>211</v>
      </c>
      <c r="F214" s="130"/>
      <c r="G214" s="120"/>
      <c r="H214" s="120"/>
      <c r="I214" s="131"/>
    </row>
    <row r="215" spans="2:9" ht="12.75">
      <c r="B215" s="19" t="s">
        <v>213</v>
      </c>
      <c r="F215" s="128">
        <v>2890</v>
      </c>
      <c r="G215" s="120">
        <v>0</v>
      </c>
      <c r="H215" s="34">
        <f>F215</f>
        <v>2890</v>
      </c>
      <c r="I215" s="131">
        <v>0</v>
      </c>
    </row>
    <row r="216" spans="6:9" ht="13.5" thickBot="1">
      <c r="F216" s="132"/>
      <c r="G216" s="84"/>
      <c r="H216" s="84"/>
      <c r="I216" s="133"/>
    </row>
    <row r="217" spans="2:9" ht="12.75">
      <c r="B217" s="123" t="s">
        <v>212</v>
      </c>
      <c r="F217" s="120"/>
      <c r="G217" s="120"/>
      <c r="H217" s="120"/>
      <c r="I217" s="120"/>
    </row>
    <row r="218" spans="2:9" ht="12.75">
      <c r="B218" s="19" t="s">
        <v>214</v>
      </c>
      <c r="F218" s="34">
        <f>SUM(F213+F215)</f>
        <v>293417</v>
      </c>
      <c r="G218" s="34">
        <f>SUM(G213+G215)</f>
        <v>105600</v>
      </c>
      <c r="H218" s="34">
        <f>SUM(H213+H215)</f>
        <v>293417</v>
      </c>
      <c r="I218" s="34">
        <f>SUM(I213+I215)</f>
        <v>105600</v>
      </c>
    </row>
    <row r="219" spans="2:9" ht="12.75">
      <c r="B219" s="26"/>
      <c r="F219" s="120"/>
      <c r="G219" s="120"/>
      <c r="H219" s="120"/>
      <c r="I219" s="120"/>
    </row>
    <row r="220" spans="2:9" ht="13.5" thickBot="1">
      <c r="B220" s="26" t="s">
        <v>197</v>
      </c>
      <c r="F220" s="122" t="s">
        <v>166</v>
      </c>
      <c r="G220" s="122" t="s">
        <v>166</v>
      </c>
      <c r="H220" s="122" t="s">
        <v>166</v>
      </c>
      <c r="I220" s="122" t="s">
        <v>166</v>
      </c>
    </row>
    <row r="221" spans="2:10" ht="12.75">
      <c r="B221" s="26"/>
      <c r="F221" s="27"/>
      <c r="G221" s="27"/>
      <c r="H221" s="27"/>
      <c r="I221" s="27"/>
      <c r="J221" s="27"/>
    </row>
    <row r="222" spans="2:10" ht="12.75">
      <c r="B222" s="26"/>
      <c r="F222" s="27"/>
      <c r="G222" s="27"/>
      <c r="H222" s="27"/>
      <c r="I222" s="27"/>
      <c r="J222" s="27"/>
    </row>
    <row r="223" spans="1:2" ht="12.75">
      <c r="A223" s="22" t="s">
        <v>175</v>
      </c>
      <c r="B223" s="23" t="s">
        <v>176</v>
      </c>
    </row>
    <row r="225" spans="2:10" ht="33.75" customHeight="1">
      <c r="B225" s="139" t="s">
        <v>239</v>
      </c>
      <c r="C225" s="139"/>
      <c r="D225" s="139"/>
      <c r="E225" s="139"/>
      <c r="F225" s="139"/>
      <c r="G225" s="139"/>
      <c r="H225" s="139"/>
      <c r="I225" s="139"/>
      <c r="J225" s="139"/>
    </row>
    <row r="229" spans="1:10" ht="12.75">
      <c r="A229" s="28"/>
      <c r="J229" s="32"/>
    </row>
    <row r="233" ht="12.75">
      <c r="A233" s="28"/>
    </row>
    <row r="234" ht="12.75">
      <c r="A234" s="28"/>
    </row>
    <row r="236" ht="12.75">
      <c r="A236" s="29"/>
    </row>
  </sheetData>
  <mergeCells count="24">
    <mergeCell ref="F207:G207"/>
    <mergeCell ref="H207:I207"/>
    <mergeCell ref="B154:J154"/>
    <mergeCell ref="B152:J152"/>
    <mergeCell ref="B225:J225"/>
    <mergeCell ref="B104:J104"/>
    <mergeCell ref="B112:J112"/>
    <mergeCell ref="B118:J118"/>
    <mergeCell ref="B123:J123"/>
    <mergeCell ref="F193:G193"/>
    <mergeCell ref="H193:I193"/>
    <mergeCell ref="B129:J129"/>
    <mergeCell ref="B179:J179"/>
    <mergeCell ref="B177:J177"/>
    <mergeCell ref="B9:J9"/>
    <mergeCell ref="B11:J11"/>
    <mergeCell ref="B20:J20"/>
    <mergeCell ref="B134:J134"/>
    <mergeCell ref="B47:J47"/>
    <mergeCell ref="B35:C35"/>
    <mergeCell ref="G41:H41"/>
    <mergeCell ref="B29:C29"/>
    <mergeCell ref="B52:J52"/>
    <mergeCell ref="B94:J94"/>
  </mergeCells>
  <printOptions horizontalCentered="1"/>
  <pageMargins left="0.5" right="0.5" top="0.5" bottom="0.75" header="0.5" footer="0.5"/>
  <pageSetup horizontalDpi="1200" verticalDpi="12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nllai</cp:lastModifiedBy>
  <cp:lastPrinted>2007-11-23T04:20:18Z</cp:lastPrinted>
  <dcterms:created xsi:type="dcterms:W3CDTF">2003-11-01T13:04:36Z</dcterms:created>
  <dcterms:modified xsi:type="dcterms:W3CDTF">2007-11-30T08:20:51Z</dcterms:modified>
  <cp:category/>
  <cp:version/>
  <cp:contentType/>
  <cp:contentStatus/>
</cp:coreProperties>
</file>